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o Letivo  2019-2020\Avaliação Rosa Gregório\"/>
    </mc:Choice>
  </mc:AlternateContent>
  <workbookProtection workbookPassword="9195" lockStructure="1"/>
  <bookViews>
    <workbookView xWindow="0" yWindow="0" windowWidth="20490" windowHeight="7650" tabRatio="789" activeTab="1"/>
  </bookViews>
  <sheets>
    <sheet name="Anexo II" sheetId="2" r:id="rId1"/>
    <sheet name="Descrição" sheetId="3" r:id="rId2"/>
  </sheets>
  <definedNames>
    <definedName name="_xlnm.Print_Area" localSheetId="0">'Anexo II'!$C$4:$AS$48</definedName>
  </definedNames>
  <calcPr calcId="162913"/>
</workbook>
</file>

<file path=xl/calcChain.xml><?xml version="1.0" encoding="utf-8"?>
<calcChain xmlns="http://schemas.openxmlformats.org/spreadsheetml/2006/main">
  <c r="C17" i="3" l="1"/>
  <c r="C13" i="3"/>
  <c r="C9" i="3"/>
  <c r="C5" i="3"/>
  <c r="BH57" i="2"/>
  <c r="BG57" i="2"/>
  <c r="BF58" i="2"/>
  <c r="BE57" i="2"/>
  <c r="J17" i="3"/>
  <c r="J13" i="3"/>
  <c r="O22" i="2"/>
  <c r="J9" i="3" s="1"/>
  <c r="O18" i="2"/>
  <c r="J5" i="3" s="1"/>
  <c r="AX32" i="2"/>
  <c r="AV32" i="2"/>
  <c r="AT31" i="2" s="1"/>
  <c r="AX28" i="2"/>
  <c r="AV28" i="2"/>
  <c r="AT27" i="2" s="1"/>
  <c r="AX24" i="2"/>
  <c r="AV24" i="2"/>
  <c r="AT23" i="2" s="1"/>
  <c r="AV20" i="2"/>
  <c r="AT19" i="2" s="1"/>
  <c r="AX20" i="2"/>
  <c r="AA48" i="2"/>
  <c r="AL41" i="2" l="1"/>
  <c r="AH44" i="2" s="1"/>
  <c r="AT37" i="2" s="1"/>
  <c r="AT17" i="2"/>
</calcChain>
</file>

<file path=xl/sharedStrings.xml><?xml version="1.0" encoding="utf-8"?>
<sst xmlns="http://schemas.openxmlformats.org/spreadsheetml/2006/main" count="100" uniqueCount="76">
  <si>
    <t>Aspetos didáticos</t>
  </si>
  <si>
    <t>Aspetos relacionais</t>
  </si>
  <si>
    <t>Recomendações:</t>
  </si>
  <si>
    <t>Apreciação global:</t>
  </si>
  <si>
    <t>Conteúdo(s) disciplinar(es)</t>
  </si>
  <si>
    <t>Conhecimentos que enquadram e agilizam a aprendizagem do(s) conteúdo(s) disciplinar(es)</t>
  </si>
  <si>
    <t>Parâmetros</t>
  </si>
  <si>
    <t>Descrição</t>
  </si>
  <si>
    <t>ANEXO II</t>
  </si>
  <si>
    <t>[Despacho n.º 13981/2012, de 26 de outubro]</t>
  </si>
  <si>
    <t>Avaliação externa do desempenho docente</t>
  </si>
  <si>
    <t>Classificação da observação de aulas</t>
  </si>
  <si>
    <t>Especificação e ponderação</t>
  </si>
  <si>
    <t>Classificação</t>
  </si>
  <si>
    <t>Científico</t>
  </si>
  <si>
    <t>Pedagógico</t>
  </si>
  <si>
    <t>O avaliador:</t>
  </si>
  <si>
    <t>Classificação final:</t>
  </si>
  <si>
    <t>(Escala: 1 a 10)</t>
  </si>
  <si>
    <t xml:space="preserve">Nível: </t>
  </si>
  <si>
    <t>Agrupamento de Escolas / Escola:</t>
  </si>
  <si>
    <t>Docente:</t>
  </si>
  <si>
    <t>;</t>
  </si>
  <si>
    <t>Grupo de recrutamento:</t>
  </si>
  <si>
    <t>(50%)</t>
  </si>
  <si>
    <t>/</t>
  </si>
  <si>
    <t>Muito Bom</t>
  </si>
  <si>
    <t>Escala</t>
  </si>
  <si>
    <t>ATENÇÃO</t>
  </si>
  <si>
    <t>©</t>
  </si>
  <si>
    <t>Serafim Correia</t>
  </si>
  <si>
    <t>Grupo de Recrutamento</t>
  </si>
  <si>
    <t>Dia</t>
  </si>
  <si>
    <t>Mês</t>
  </si>
  <si>
    <t>Ano</t>
  </si>
  <si>
    <t>a</t>
  </si>
  <si>
    <t>[</t>
  </si>
  <si>
    <t>]</t>
  </si>
  <si>
    <t>Descrição 1</t>
  </si>
  <si>
    <t>Descrição 2</t>
  </si>
  <si>
    <t>Descrição 3</t>
  </si>
  <si>
    <t>Descrição 4</t>
  </si>
  <si>
    <t>Domínio pleno dos conhecimentos funcionais.</t>
  </si>
  <si>
    <t>Muito bom domínio dos conhecimentos funcionais.</t>
  </si>
  <si>
    <t>Bom domínio dos conhecimentos funcionais.</t>
  </si>
  <si>
    <t>Domínio regular dos conhecimentos funcionais.</t>
  </si>
  <si>
    <t>Falhas graves evidentes dos conhecimentos funcionais.</t>
  </si>
  <si>
    <t>Domínio pleno dos conteúdos disciplinares.</t>
  </si>
  <si>
    <t>Muito bom domínio dos conteúdos disciplinares.</t>
  </si>
  <si>
    <t>Bom domínio dos conteúdos disciplinares.</t>
  </si>
  <si>
    <t>Domínio regular dos conteúdos disciplinares.</t>
  </si>
  <si>
    <t>Falhas graves evidentes nos conteúdos disciplinares.</t>
  </si>
  <si>
    <t>Segurança inequívoca em ternos didáticos.</t>
  </si>
  <si>
    <t>Não se aplica.</t>
  </si>
  <si>
    <t>Muito boa segurança em termos relacionais.</t>
  </si>
  <si>
    <t>Bom segurança em termos relacionais.</t>
  </si>
  <si>
    <t>Segurança regular em termos relacionais.</t>
  </si>
  <si>
    <t>Muito boa segurança em termos didáticos.</t>
  </si>
  <si>
    <t>Bom segurança em termos didáticos.</t>
  </si>
  <si>
    <t>Segurança regular em termos didáticos.</t>
  </si>
  <si>
    <t>Excelente</t>
  </si>
  <si>
    <t>Bom</t>
  </si>
  <si>
    <t>Regular</t>
  </si>
  <si>
    <t>Insuficiente</t>
  </si>
  <si>
    <t>%</t>
  </si>
  <si>
    <t>Níveis de Desempenho</t>
  </si>
  <si>
    <t>É necessário apresentar recomendações.</t>
  </si>
  <si>
    <t>Anexo II</t>
  </si>
  <si>
    <t>Segurança inequívoca em ternos relacionais.</t>
  </si>
  <si>
    <t>DESCRIÇÃO</t>
  </si>
  <si>
    <t>Falhas graves evidentes em termos didáticos.</t>
  </si>
  <si>
    <t>Falhas graves evidentes em termos relacionais.</t>
  </si>
  <si>
    <t>_</t>
  </si>
  <si>
    <t xml:space="preserve">Gostei imenso das duas atividades às quais assisti. Demonstrou </t>
  </si>
  <si>
    <t>de Melgaço</t>
  </si>
  <si>
    <t>Rosa Maria Caldas Gregório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</si>
</sst>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816]d\ &quot;de&quot;\ mmmm\ &quot;de&quot;\ yyyy;@"/>
  </numFmts>
  <fonts count="4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0"/>
      <name val="Calibri"/>
      <family val="2"/>
    </font>
    <font>
      <sz val="10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5"/>
      </bottom>
      <diagonal/>
    </border>
    <border>
      <left style="double">
        <color theme="0"/>
      </left>
      <right/>
      <top style="double">
        <color theme="0"/>
      </top>
      <bottom style="double">
        <color theme="3" tint="-0.499984740745262"/>
      </bottom>
      <diagonal/>
    </border>
    <border>
      <left/>
      <right/>
      <top style="double">
        <color theme="0"/>
      </top>
      <bottom style="double">
        <color theme="3" tint="-0.499984740745262"/>
      </bottom>
      <diagonal/>
    </border>
    <border>
      <left/>
      <right style="double">
        <color theme="3" tint="-0.499984740745262"/>
      </right>
      <top style="double">
        <color theme="0"/>
      </top>
      <bottom style="double">
        <color theme="3" tint="-0.499984740745262"/>
      </bottom>
      <diagonal/>
    </border>
    <border>
      <left style="double">
        <color theme="0"/>
      </left>
      <right/>
      <top style="double">
        <color theme="0"/>
      </top>
      <bottom style="double">
        <color theme="4" tint="-0.499984740745262"/>
      </bottom>
      <diagonal/>
    </border>
    <border>
      <left/>
      <right/>
      <top style="double">
        <color theme="0"/>
      </top>
      <bottom style="double">
        <color theme="4" tint="-0.499984740745262"/>
      </bottom>
      <diagonal/>
    </border>
    <border>
      <left/>
      <right style="double">
        <color theme="4" tint="-0.499984740745262"/>
      </right>
      <top style="double">
        <color theme="0"/>
      </top>
      <bottom style="double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28" fillId="0" borderId="18" xfId="0" applyFont="1" applyFill="1" applyBorder="1" applyAlignment="1" applyProtection="1">
      <alignment vertical="center" wrapText="1"/>
      <protection hidden="1"/>
    </xf>
    <xf numFmtId="0" fontId="29" fillId="0" borderId="18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protection hidden="1"/>
    </xf>
    <xf numFmtId="0" fontId="25" fillId="0" borderId="0" xfId="0" applyFont="1" applyFill="1" applyAlignment="1" applyProtection="1">
      <protection hidden="1"/>
    </xf>
    <xf numFmtId="0" fontId="5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protection hidden="1"/>
    </xf>
    <xf numFmtId="1" fontId="25" fillId="0" borderId="12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0" fontId="35" fillId="2" borderId="17" xfId="0" applyFont="1" applyFill="1" applyBorder="1" applyAlignment="1" applyProtection="1">
      <alignment horizontal="right" vertical="top"/>
      <protection hidden="1"/>
    </xf>
    <xf numFmtId="164" fontId="35" fillId="2" borderId="17" xfId="0" applyNumberFormat="1" applyFont="1" applyFill="1" applyBorder="1" applyAlignment="1" applyProtection="1">
      <alignment horizontal="center" vertical="top"/>
      <protection hidden="1"/>
    </xf>
    <xf numFmtId="0" fontId="35" fillId="2" borderId="17" xfId="0" applyFont="1" applyFill="1" applyBorder="1" applyAlignment="1" applyProtection="1">
      <alignment horizontal="center" vertical="top"/>
      <protection hidden="1"/>
    </xf>
    <xf numFmtId="0" fontId="35" fillId="2" borderId="17" xfId="0" applyFont="1" applyFill="1" applyBorder="1" applyAlignment="1" applyProtection="1">
      <alignment horizontal="left" vertical="top"/>
      <protection hidden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3" fillId="0" borderId="9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 applyProtection="1">
      <alignment vertical="center" wrapText="1"/>
      <protection hidden="1"/>
    </xf>
    <xf numFmtId="164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vertical="top" wrapText="1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8" fillId="0" borderId="5" xfId="0" applyFont="1" applyFill="1" applyBorder="1" applyAlignment="1" applyProtection="1">
      <alignment vertical="top" wrapText="1"/>
      <protection hidden="1"/>
    </xf>
    <xf numFmtId="0" fontId="8" fillId="0" borderId="11" xfId="0" applyFont="1" applyFill="1" applyBorder="1" applyAlignment="1" applyProtection="1">
      <alignment vertical="top" wrapText="1"/>
      <protection hidden="1"/>
    </xf>
    <xf numFmtId="0" fontId="8" fillId="0" borderId="9" xfId="0" applyFont="1" applyFill="1" applyBorder="1" applyAlignment="1" applyProtection="1">
      <alignment vertical="top" wrapText="1"/>
      <protection hidden="1"/>
    </xf>
    <xf numFmtId="0" fontId="8" fillId="0" borderId="14" xfId="0" applyFont="1" applyFill="1" applyBorder="1" applyAlignment="1" applyProtection="1">
      <alignment vertical="top" wrapText="1"/>
      <protection hidden="1"/>
    </xf>
    <xf numFmtId="0" fontId="8" fillId="0" borderId="3" xfId="0" applyFont="1" applyBorder="1" applyAlignment="1" applyProtection="1">
      <alignment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5" xfId="0" applyFont="1" applyBorder="1" applyAlignment="1" applyProtection="1">
      <alignment vertical="top" wrapText="1"/>
      <protection hidden="1"/>
    </xf>
    <xf numFmtId="0" fontId="8" fillId="0" borderId="11" xfId="0" applyFont="1" applyBorder="1" applyAlignment="1" applyProtection="1">
      <alignment vertical="top" wrapText="1"/>
      <protection hidden="1"/>
    </xf>
    <xf numFmtId="0" fontId="8" fillId="0" borderId="9" xfId="0" applyFont="1" applyBorder="1" applyAlignment="1" applyProtection="1">
      <alignment vertical="top" wrapText="1"/>
      <protection hidden="1"/>
    </xf>
    <xf numFmtId="0" fontId="8" fillId="0" borderId="14" xfId="0" applyFont="1" applyBorder="1" applyAlignment="1" applyProtection="1">
      <alignment vertical="top" wrapText="1"/>
      <protection hidden="1"/>
    </xf>
    <xf numFmtId="164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justify"/>
      <protection hidden="1"/>
    </xf>
    <xf numFmtId="0" fontId="0" fillId="0" borderId="3" xfId="0" applyFont="1" applyBorder="1" applyProtection="1">
      <protection hidden="1"/>
    </xf>
    <xf numFmtId="0" fontId="3" fillId="0" borderId="4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0" fillId="0" borderId="12" xfId="0" applyFont="1" applyBorder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0" borderId="9" xfId="0" applyFont="1" applyBorder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13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Protection="1">
      <protection hidden="1"/>
    </xf>
    <xf numFmtId="0" fontId="0" fillId="0" borderId="14" xfId="0" applyFont="1" applyBorder="1" applyProtection="1"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27" fillId="0" borderId="18" xfId="0" applyFont="1" applyFill="1" applyBorder="1" applyAlignment="1" applyProtection="1">
      <alignment horizontal="center" vertical="center" wrapText="1"/>
      <protection hidden="1"/>
    </xf>
    <xf numFmtId="0" fontId="27" fillId="0" borderId="20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18" xfId="0" applyFont="1" applyFill="1" applyBorder="1" applyAlignment="1" applyProtection="1">
      <alignment horizontal="center" vertical="center"/>
      <protection hidden="1"/>
    </xf>
    <xf numFmtId="0" fontId="25" fillId="0" borderId="20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9" fontId="25" fillId="0" borderId="0" xfId="0" applyNumberFormat="1" applyFont="1" applyFill="1" applyAlignment="1" applyProtection="1">
      <alignment horizontal="center" vertical="center"/>
      <protection hidden="1"/>
    </xf>
    <xf numFmtId="9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left" vertical="center" wrapText="1"/>
      <protection hidden="1"/>
    </xf>
    <xf numFmtId="0" fontId="25" fillId="0" borderId="19" xfId="0" applyFont="1" applyFill="1" applyBorder="1" applyAlignment="1" applyProtection="1">
      <alignment horizontal="center" vertical="center"/>
      <protection hidden="1"/>
    </xf>
    <xf numFmtId="0" fontId="24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4" fillId="2" borderId="16" xfId="0" applyFont="1" applyFill="1" applyBorder="1" applyAlignment="1" applyProtection="1">
      <alignment horizontal="center"/>
      <protection hidden="1"/>
    </xf>
    <xf numFmtId="0" fontId="18" fillId="3" borderId="21" xfId="0" applyFont="1" applyFill="1" applyBorder="1" applyAlignment="1" applyProtection="1">
      <alignment horizontal="center" vertical="center"/>
      <protection hidden="1"/>
    </xf>
    <xf numFmtId="164" fontId="32" fillId="0" borderId="3" xfId="0" applyNumberFormat="1" applyFont="1" applyFill="1" applyBorder="1" applyAlignment="1" applyProtection="1">
      <alignment horizontal="center" vertical="center"/>
      <protection hidden="1"/>
    </xf>
    <xf numFmtId="164" fontId="32" fillId="0" borderId="4" xfId="0" applyNumberFormat="1" applyFont="1" applyFill="1" applyBorder="1" applyAlignment="1" applyProtection="1">
      <alignment horizontal="center" vertical="center"/>
      <protection hidden="1"/>
    </xf>
    <xf numFmtId="164" fontId="32" fillId="0" borderId="5" xfId="0" applyNumberFormat="1" applyFont="1" applyFill="1" applyBorder="1" applyAlignment="1" applyProtection="1">
      <alignment horizontal="center" vertical="center"/>
      <protection hidden="1"/>
    </xf>
    <xf numFmtId="164" fontId="32" fillId="0" borderId="12" xfId="0" applyNumberFormat="1" applyFont="1" applyFill="1" applyBorder="1" applyAlignment="1" applyProtection="1">
      <alignment horizontal="center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/>
      <protection hidden="1"/>
    </xf>
    <xf numFmtId="164" fontId="32" fillId="0" borderId="13" xfId="0" applyNumberFormat="1" applyFont="1" applyFill="1" applyBorder="1" applyAlignment="1" applyProtection="1">
      <alignment horizontal="center" vertical="center"/>
      <protection hidden="1"/>
    </xf>
    <xf numFmtId="164" fontId="32" fillId="0" borderId="11" xfId="0" applyNumberFormat="1" applyFont="1" applyFill="1" applyBorder="1" applyAlignment="1" applyProtection="1">
      <alignment horizontal="center" vertical="center"/>
      <protection hidden="1"/>
    </xf>
    <xf numFmtId="164" fontId="32" fillId="0" borderId="9" xfId="0" applyNumberFormat="1" applyFont="1" applyFill="1" applyBorder="1" applyAlignment="1" applyProtection="1">
      <alignment horizontal="center" vertical="center"/>
      <protection hidden="1"/>
    </xf>
    <xf numFmtId="164" fontId="32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9" fillId="4" borderId="28" xfId="1" applyFont="1" applyFill="1" applyBorder="1" applyAlignment="1" applyProtection="1">
      <alignment horizontal="center" vertical="center"/>
      <protection hidden="1"/>
    </xf>
    <xf numFmtId="0" fontId="39" fillId="4" borderId="29" xfId="1" applyFont="1" applyFill="1" applyBorder="1" applyAlignment="1" applyProtection="1">
      <alignment horizontal="center" vertical="center"/>
      <protection hidden="1"/>
    </xf>
    <xf numFmtId="0" fontId="39" fillId="4" borderId="30" xfId="1" applyFont="1" applyFill="1" applyBorder="1" applyAlignment="1" applyProtection="1">
      <alignment horizontal="center" vertical="center"/>
      <protection hidden="1"/>
    </xf>
    <xf numFmtId="1" fontId="25" fillId="0" borderId="12" xfId="0" applyNumberFormat="1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165" fontId="30" fillId="0" borderId="0" xfId="0" applyNumberFormat="1" applyFont="1" applyAlignment="1" applyProtection="1">
      <alignment horizontal="center" vertical="center"/>
      <protection hidden="1"/>
    </xf>
    <xf numFmtId="0" fontId="33" fillId="2" borderId="24" xfId="0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8" fillId="0" borderId="11" xfId="0" applyFont="1" applyBorder="1" applyAlignment="1" applyProtection="1">
      <alignment horizontal="left" vertical="top" wrapText="1"/>
      <protection hidden="1"/>
    </xf>
    <xf numFmtId="0" fontId="8" fillId="0" borderId="9" xfId="0" applyFont="1" applyBorder="1" applyAlignment="1" applyProtection="1">
      <alignment horizontal="left" vertical="top" wrapText="1"/>
      <protection hidden="1"/>
    </xf>
    <xf numFmtId="0" fontId="8" fillId="0" borderId="14" xfId="0" applyFont="1" applyBorder="1" applyAlignment="1" applyProtection="1">
      <alignment horizontal="left" vertical="top" wrapText="1"/>
      <protection hidden="1"/>
    </xf>
    <xf numFmtId="0" fontId="18" fillId="3" borderId="15" xfId="0" applyFont="1" applyFill="1" applyBorder="1" applyAlignment="1" applyProtection="1">
      <alignment horizontal="center" vertical="center"/>
      <protection hidden="1"/>
    </xf>
    <xf numFmtId="0" fontId="18" fillId="3" borderId="23" xfId="0" applyFont="1" applyFill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13" xfId="0" applyFont="1" applyBorder="1" applyAlignment="1" applyProtection="1">
      <alignment horizontal="center" vertical="center"/>
      <protection hidden="1"/>
    </xf>
    <xf numFmtId="164" fontId="32" fillId="0" borderId="4" xfId="0" applyNumberFormat="1" applyFont="1" applyBorder="1" applyAlignment="1" applyProtection="1">
      <alignment horizontal="center" vertical="center"/>
      <protection hidden="1"/>
    </xf>
    <xf numFmtId="164" fontId="32" fillId="0" borderId="5" xfId="0" applyNumberFormat="1" applyFont="1" applyBorder="1" applyAlignment="1" applyProtection="1">
      <alignment horizontal="center" vertical="center"/>
      <protection hidden="1"/>
    </xf>
    <xf numFmtId="164" fontId="32" fillId="0" borderId="0" xfId="0" applyNumberFormat="1" applyFont="1" applyBorder="1" applyAlignment="1" applyProtection="1">
      <alignment horizontal="center" vertical="center"/>
      <protection hidden="1"/>
    </xf>
    <xf numFmtId="164" fontId="32" fillId="0" borderId="13" xfId="0" applyNumberFormat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3" xfId="0" applyNumberFormat="1" applyFont="1" applyFill="1" applyBorder="1" applyAlignment="1" applyProtection="1">
      <alignment horizontal="right" vertical="center" textRotation="90" wrapText="1"/>
      <protection hidden="1"/>
    </xf>
    <xf numFmtId="0" fontId="6" fillId="0" borderId="4" xfId="0" applyNumberFormat="1" applyFont="1" applyFill="1" applyBorder="1" applyAlignment="1" applyProtection="1">
      <alignment horizontal="right" vertical="center" textRotation="90" wrapText="1"/>
      <protection hidden="1"/>
    </xf>
    <xf numFmtId="0" fontId="6" fillId="0" borderId="12" xfId="0" applyNumberFormat="1" applyFont="1" applyFill="1" applyBorder="1" applyAlignment="1" applyProtection="1">
      <alignment horizontal="right" vertical="center" textRotation="90" wrapText="1"/>
      <protection hidden="1"/>
    </xf>
    <xf numFmtId="0" fontId="6" fillId="0" borderId="0" xfId="0" applyNumberFormat="1" applyFont="1" applyFill="1" applyBorder="1" applyAlignment="1" applyProtection="1">
      <alignment horizontal="right" vertical="center" textRotation="90" wrapText="1"/>
      <protection hidden="1"/>
    </xf>
    <xf numFmtId="0" fontId="6" fillId="0" borderId="11" xfId="0" applyNumberFormat="1" applyFont="1" applyFill="1" applyBorder="1" applyAlignment="1" applyProtection="1">
      <alignment horizontal="right" vertical="center" textRotation="90" wrapText="1"/>
      <protection hidden="1"/>
    </xf>
    <xf numFmtId="0" fontId="6" fillId="0" borderId="9" xfId="0" applyNumberFormat="1" applyFont="1" applyFill="1" applyBorder="1" applyAlignment="1" applyProtection="1">
      <alignment horizontal="right" vertical="center" textRotation="90" wrapText="1"/>
      <protection hidden="1"/>
    </xf>
    <xf numFmtId="49" fontId="20" fillId="0" borderId="7" xfId="0" applyNumberFormat="1" applyFont="1" applyFill="1" applyBorder="1" applyAlignment="1" applyProtection="1">
      <alignment horizontal="left" vertical="center" textRotation="90"/>
      <protection hidden="1"/>
    </xf>
    <xf numFmtId="49" fontId="20" fillId="0" borderId="8" xfId="0" applyNumberFormat="1" applyFont="1" applyFill="1" applyBorder="1" applyAlignment="1" applyProtection="1">
      <alignment horizontal="left" vertical="center" textRotation="90"/>
      <protection hidden="1"/>
    </xf>
    <xf numFmtId="0" fontId="6" fillId="0" borderId="6" xfId="0" applyNumberFormat="1" applyFont="1" applyBorder="1" applyAlignment="1" applyProtection="1">
      <alignment horizontal="right" vertical="center" textRotation="90"/>
      <protection hidden="1"/>
    </xf>
    <xf numFmtId="0" fontId="6" fillId="0" borderId="7" xfId="0" applyNumberFormat="1" applyFont="1" applyBorder="1" applyAlignment="1" applyProtection="1">
      <alignment horizontal="right" vertical="center" textRotation="90"/>
      <protection hidden="1"/>
    </xf>
    <xf numFmtId="49" fontId="20" fillId="0" borderId="7" xfId="0" applyNumberFormat="1" applyFont="1" applyBorder="1" applyAlignment="1" applyProtection="1">
      <alignment horizontal="left" vertical="center" textRotation="90"/>
      <protection hidden="1"/>
    </xf>
    <xf numFmtId="49" fontId="20" fillId="0" borderId="8" xfId="0" applyNumberFormat="1" applyFont="1" applyBorder="1" applyAlignment="1" applyProtection="1">
      <alignment horizontal="left" vertical="center" textRotation="90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9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9" fontId="7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9" fontId="7" fillId="0" borderId="1" xfId="0" applyNumberFormat="1" applyFont="1" applyBorder="1" applyAlignment="1" applyProtection="1">
      <alignment horizontal="center" vertical="center"/>
      <protection hidden="1"/>
    </xf>
    <xf numFmtId="0" fontId="40" fillId="5" borderId="33" xfId="0" applyFont="1" applyFill="1" applyBorder="1" applyAlignment="1" applyProtection="1">
      <alignment horizontal="left" vertical="top" wrapText="1"/>
      <protection hidden="1"/>
    </xf>
    <xf numFmtId="0" fontId="40" fillId="5" borderId="34" xfId="0" applyFont="1" applyFill="1" applyBorder="1" applyAlignment="1" applyProtection="1">
      <alignment horizontal="left" vertical="top" wrapText="1"/>
      <protection hidden="1"/>
    </xf>
    <xf numFmtId="0" fontId="40" fillId="5" borderId="32" xfId="0" applyFont="1" applyFill="1" applyBorder="1" applyAlignment="1" applyProtection="1">
      <alignment horizontal="left" vertical="top" wrapText="1"/>
      <protection hidden="1"/>
    </xf>
    <xf numFmtId="0" fontId="39" fillId="6" borderId="25" xfId="1" applyFont="1" applyFill="1" applyBorder="1" applyAlignment="1" applyProtection="1">
      <alignment horizontal="center" vertical="center"/>
      <protection hidden="1"/>
    </xf>
    <xf numFmtId="0" fontId="39" fillId="6" borderId="26" xfId="1" applyFont="1" applyFill="1" applyBorder="1" applyAlignment="1" applyProtection="1">
      <alignment horizontal="center" vertical="center"/>
      <protection hidden="1"/>
    </xf>
    <xf numFmtId="0" fontId="39" fillId="6" borderId="27" xfId="1" applyFont="1" applyFill="1" applyBorder="1" applyAlignment="1" applyProtection="1">
      <alignment horizontal="center" vertical="center"/>
      <protection hidden="1"/>
    </xf>
    <xf numFmtId="0" fontId="18" fillId="4" borderId="31" xfId="0" applyFont="1" applyFill="1" applyBorder="1" applyAlignment="1" applyProtection="1">
      <alignment horizontal="left"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9" fontId="7" fillId="0" borderId="33" xfId="0" applyNumberFormat="1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34" xfId="0" applyFont="1" applyBorder="1" applyAlignment="1" applyProtection="1">
      <alignment vertical="center" wrapText="1"/>
      <protection hidden="1"/>
    </xf>
    <xf numFmtId="9" fontId="7" fillId="0" borderId="33" xfId="0" applyNumberFormat="1" applyFont="1" applyBorder="1" applyAlignment="1" applyProtection="1">
      <alignment horizontal="center" vertical="center"/>
      <protection hidden="1"/>
    </xf>
    <xf numFmtId="9" fontId="7" fillId="0" borderId="34" xfId="0" applyNumberFormat="1" applyFont="1" applyBorder="1" applyAlignment="1" applyProtection="1">
      <alignment horizontal="center" vertical="center"/>
      <protection hidden="1"/>
    </xf>
    <xf numFmtId="0" fontId="37" fillId="0" borderId="31" xfId="0" applyFont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9" fontId="7" fillId="0" borderId="32" xfId="0" applyNumberFormat="1" applyFont="1" applyFill="1" applyBorder="1" applyAlignment="1" applyProtection="1">
      <alignment horizontal="center" vertical="center"/>
      <protection hidden="1"/>
    </xf>
  </cellXfs>
  <cellStyles count="2">
    <cellStyle name="Hiperligação" xfId="1" builtinId="8"/>
    <cellStyle name="Normal" xfId="0" builtinId="0"/>
  </cellStyles>
  <dxfs count="8">
    <dxf>
      <font>
        <color rgb="FFFF000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C1:CA85"/>
  <sheetViews>
    <sheetView showGridLines="0" showRowColHeaders="0" topLeftCell="A46" workbookViewId="0">
      <selection activeCell="I44" sqref="I44:K44"/>
    </sheetView>
  </sheetViews>
  <sheetFormatPr defaultRowHeight="15" customHeight="1" x14ac:dyDescent="0.25"/>
  <cols>
    <col min="1" max="2" width="5.7109375" style="5" customWidth="1"/>
    <col min="3" max="45" width="2.7109375" style="5" customWidth="1"/>
    <col min="46" max="46" width="3.7109375" style="5" customWidth="1"/>
    <col min="47" max="47" width="1.7109375" style="6" customWidth="1"/>
    <col min="48" max="48" width="3.28515625" style="7" customWidth="1"/>
    <col min="49" max="49" width="1.7109375" style="8" customWidth="1"/>
    <col min="50" max="50" width="3.7109375" style="9" customWidth="1"/>
    <col min="51" max="51" width="1.7109375" style="5" customWidth="1"/>
    <col min="52" max="52" width="5.7109375" style="10" customWidth="1"/>
    <col min="53" max="56" width="10.7109375" style="11" customWidth="1"/>
    <col min="57" max="60" width="50.7109375" style="11" customWidth="1"/>
    <col min="61" max="61" width="5.7109375" style="11" customWidth="1"/>
    <col min="62" max="65" width="10.7109375" style="11" customWidth="1"/>
    <col min="66" max="70" width="10.7109375" style="12" customWidth="1"/>
    <col min="71" max="79" width="10.7109375" style="13" customWidth="1"/>
    <col min="80" max="16384" width="9.140625" style="5"/>
  </cols>
  <sheetData>
    <row r="1" spans="3:79" ht="7.5" customHeight="1" thickBot="1" x14ac:dyDescent="0.3"/>
    <row r="2" spans="3:79" ht="20.100000000000001" customHeight="1" thickTop="1" thickBot="1" x14ac:dyDescent="0.3">
      <c r="AU2" s="158" t="s">
        <v>7</v>
      </c>
      <c r="AV2" s="159"/>
      <c r="AW2" s="159"/>
      <c r="AX2" s="159"/>
      <c r="AY2" s="160"/>
    </row>
    <row r="3" spans="3:79" ht="7.5" customHeight="1" thickTop="1" x14ac:dyDescent="0.25"/>
    <row r="4" spans="3:79" s="15" customFormat="1" ht="24.95" customHeight="1" x14ac:dyDescent="0.35">
      <c r="C4" s="208" t="s">
        <v>8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14"/>
      <c r="AU4" s="6"/>
      <c r="AV4" s="7"/>
      <c r="AW4" s="8"/>
      <c r="AX4" s="9"/>
      <c r="AZ4" s="16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</row>
    <row r="5" spans="3:79" s="20" customFormat="1" ht="9.9499999999999993" customHeight="1" x14ac:dyDescent="0.2">
      <c r="C5" s="209" t="s">
        <v>9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9"/>
      <c r="AU5" s="17"/>
      <c r="AV5" s="7"/>
      <c r="AW5" s="7"/>
      <c r="AX5" s="9"/>
      <c r="AY5" s="18"/>
      <c r="AZ5" s="19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2"/>
      <c r="BO5" s="12"/>
      <c r="BP5" s="12"/>
      <c r="BQ5" s="12"/>
      <c r="BR5" s="12"/>
      <c r="BS5" s="13"/>
      <c r="BT5" s="13"/>
      <c r="BU5" s="13"/>
      <c r="BV5" s="13"/>
      <c r="BW5" s="13"/>
      <c r="BX5" s="13"/>
      <c r="BY5" s="13"/>
      <c r="BZ5" s="13"/>
      <c r="CA5" s="13"/>
    </row>
    <row r="6" spans="3:79" ht="9.9499999999999993" customHeight="1" x14ac:dyDescent="0.25"/>
    <row r="7" spans="3:79" s="29" customFormat="1" ht="20.100000000000001" customHeight="1" x14ac:dyDescent="0.25">
      <c r="C7" s="210" t="s">
        <v>10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"/>
      <c r="AU7" s="22"/>
      <c r="AV7" s="23"/>
      <c r="AW7" s="24"/>
      <c r="AX7" s="25"/>
      <c r="AY7" s="26"/>
      <c r="AZ7" s="27"/>
      <c r="BA7" s="28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2"/>
      <c r="BO7" s="12"/>
      <c r="BP7" s="12"/>
      <c r="BQ7" s="12"/>
      <c r="BR7" s="12"/>
      <c r="BS7" s="13"/>
      <c r="BT7" s="13"/>
      <c r="BU7" s="13"/>
      <c r="BV7" s="13"/>
      <c r="BW7" s="13"/>
      <c r="BX7" s="13"/>
      <c r="BY7" s="13"/>
      <c r="BZ7" s="13"/>
      <c r="CA7" s="13"/>
    </row>
    <row r="8" spans="3:79" ht="9.9499999999999993" customHeight="1" x14ac:dyDescent="0.25"/>
    <row r="9" spans="3:79" s="29" customFormat="1" ht="20.100000000000001" customHeight="1" x14ac:dyDescent="0.25">
      <c r="C9" s="211" t="s">
        <v>11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30"/>
      <c r="AU9" s="31"/>
      <c r="AV9" s="32"/>
      <c r="AW9" s="33"/>
      <c r="AX9" s="13"/>
      <c r="AZ9" s="34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  <c r="BO9" s="12"/>
      <c r="BP9" s="12"/>
      <c r="BQ9" s="12"/>
      <c r="BR9" s="12"/>
      <c r="BS9" s="13"/>
      <c r="BT9" s="13"/>
      <c r="BU9" s="13"/>
      <c r="BV9" s="13"/>
      <c r="BW9" s="13"/>
      <c r="BX9" s="13"/>
      <c r="BY9" s="13"/>
      <c r="BZ9" s="13"/>
      <c r="CA9" s="13"/>
    </row>
    <row r="10" spans="3:79" ht="20.100000000000001" customHeight="1" x14ac:dyDescent="0.25"/>
    <row r="11" spans="3:79" s="46" customFormat="1" ht="20.100000000000001" customHeight="1" x14ac:dyDescent="0.25">
      <c r="C11" s="207" t="s">
        <v>20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4" t="s">
        <v>74</v>
      </c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35"/>
      <c r="AU11" s="36"/>
      <c r="AV11" s="37"/>
      <c r="AW11" s="38"/>
      <c r="AX11" s="39"/>
      <c r="AY11" s="40"/>
      <c r="AZ11" s="41"/>
      <c r="BA11" s="42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4"/>
      <c r="BO11" s="44"/>
      <c r="BP11" s="44"/>
      <c r="BQ11" s="44"/>
      <c r="BR11" s="44"/>
      <c r="BS11" s="45"/>
      <c r="BT11" s="45"/>
      <c r="BU11" s="45"/>
      <c r="BV11" s="45"/>
      <c r="BW11" s="45"/>
      <c r="BX11" s="45"/>
      <c r="BY11" s="45"/>
      <c r="BZ11" s="45"/>
      <c r="CA11" s="45"/>
    </row>
    <row r="12" spans="3:79" s="46" customFormat="1" ht="1.5" customHeight="1" x14ac:dyDescent="0.2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9"/>
      <c r="AU12" s="50"/>
      <c r="AV12" s="51"/>
      <c r="AW12" s="52"/>
      <c r="AX12" s="53"/>
      <c r="AY12" s="49"/>
      <c r="AZ12" s="54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4"/>
      <c r="BO12" s="44"/>
      <c r="BP12" s="44"/>
      <c r="BQ12" s="44"/>
      <c r="BR12" s="44"/>
      <c r="BS12" s="45"/>
      <c r="BT12" s="45"/>
      <c r="BU12" s="45"/>
      <c r="BV12" s="45"/>
      <c r="BW12" s="45"/>
      <c r="BX12" s="45"/>
      <c r="BY12" s="45"/>
      <c r="BZ12" s="45"/>
      <c r="CA12" s="45"/>
    </row>
    <row r="13" spans="3:79" s="46" customFormat="1" ht="15" customHeight="1" x14ac:dyDescent="0.25">
      <c r="AU13" s="50"/>
      <c r="AV13" s="51"/>
      <c r="AW13" s="52"/>
      <c r="AX13" s="53"/>
      <c r="AZ13" s="55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4"/>
      <c r="BO13" s="44"/>
      <c r="BP13" s="44"/>
      <c r="BQ13" s="44"/>
      <c r="BR13" s="44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3:79" s="46" customFormat="1" ht="20.100000000000001" customHeight="1" x14ac:dyDescent="0.25">
      <c r="C14" s="207" t="s">
        <v>21</v>
      </c>
      <c r="D14" s="207"/>
      <c r="E14" s="207"/>
      <c r="F14" s="207"/>
      <c r="G14" s="204" t="s">
        <v>75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199" t="s">
        <v>22</v>
      </c>
      <c r="AH14" s="205" t="s">
        <v>23</v>
      </c>
      <c r="AI14" s="205"/>
      <c r="AJ14" s="205"/>
      <c r="AK14" s="205"/>
      <c r="AL14" s="205"/>
      <c r="AM14" s="205"/>
      <c r="AN14" s="205"/>
      <c r="AO14" s="205"/>
      <c r="AP14" s="145">
        <v>100</v>
      </c>
      <c r="AQ14" s="145"/>
      <c r="AR14" s="145"/>
      <c r="AS14" s="145"/>
      <c r="AT14" s="56"/>
      <c r="AU14" s="50"/>
      <c r="AV14" s="51"/>
      <c r="AW14" s="52"/>
      <c r="AX14" s="53"/>
      <c r="AZ14" s="55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4"/>
      <c r="BO14" s="44"/>
      <c r="BP14" s="44"/>
      <c r="BQ14" s="44"/>
      <c r="BR14" s="44"/>
      <c r="BS14" s="45"/>
      <c r="BT14" s="45"/>
      <c r="BU14" s="45"/>
      <c r="BV14" s="45"/>
      <c r="BW14" s="45"/>
      <c r="BX14" s="45"/>
      <c r="BY14" s="45"/>
      <c r="BZ14" s="45"/>
      <c r="CA14" s="45"/>
    </row>
    <row r="15" spans="3:79" s="46" customFormat="1" ht="1.5" customHeight="1" x14ac:dyDescent="0.25">
      <c r="C15" s="40"/>
      <c r="D15" s="40"/>
      <c r="E15" s="40"/>
      <c r="F15" s="40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199"/>
      <c r="AH15" s="49"/>
      <c r="AI15" s="49"/>
      <c r="AJ15" s="49"/>
      <c r="AK15" s="49"/>
      <c r="AL15" s="49"/>
      <c r="AM15" s="49"/>
      <c r="AN15" s="40"/>
      <c r="AO15" s="40"/>
      <c r="AP15" s="47"/>
      <c r="AQ15" s="47"/>
      <c r="AR15" s="47"/>
      <c r="AS15" s="47"/>
      <c r="AT15" s="40"/>
      <c r="AU15" s="36"/>
      <c r="AV15" s="37"/>
      <c r="AW15" s="38"/>
      <c r="AX15" s="53"/>
      <c r="AY15" s="49"/>
      <c r="AZ15" s="54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4"/>
      <c r="BO15" s="44"/>
      <c r="BP15" s="44"/>
      <c r="BQ15" s="44"/>
      <c r="BR15" s="44"/>
      <c r="BS15" s="45"/>
      <c r="BT15" s="45"/>
      <c r="BU15" s="45"/>
      <c r="BV15" s="45"/>
      <c r="BW15" s="45"/>
      <c r="BX15" s="45"/>
      <c r="BY15" s="45"/>
      <c r="BZ15" s="45"/>
      <c r="CA15" s="45"/>
    </row>
    <row r="16" spans="3:79" s="46" customFormat="1" ht="20.100000000000001" customHeight="1" thickBot="1" x14ac:dyDescent="0.3">
      <c r="C16" s="49"/>
      <c r="D16" s="49"/>
      <c r="E16" s="49"/>
      <c r="F16" s="57"/>
      <c r="G16" s="57"/>
      <c r="AG16" s="200"/>
      <c r="AU16" s="50"/>
      <c r="AV16" s="51"/>
      <c r="AW16" s="52"/>
      <c r="AX16" s="53"/>
      <c r="AZ16" s="55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4"/>
      <c r="BO16" s="44"/>
      <c r="BP16" s="44"/>
      <c r="BQ16" s="44"/>
      <c r="BR16" s="44"/>
      <c r="BS16" s="45"/>
      <c r="BT16" s="45"/>
      <c r="BU16" s="45"/>
      <c r="BV16" s="45"/>
      <c r="BW16" s="45"/>
      <c r="BX16" s="45"/>
      <c r="BY16" s="45"/>
      <c r="BZ16" s="45"/>
      <c r="CA16" s="45"/>
    </row>
    <row r="17" spans="3:79" s="29" customFormat="1" ht="30" customHeight="1" thickBot="1" x14ac:dyDescent="0.3">
      <c r="C17" s="206" t="s">
        <v>6</v>
      </c>
      <c r="D17" s="206"/>
      <c r="E17" s="206"/>
      <c r="F17" s="206"/>
      <c r="G17" s="206"/>
      <c r="H17" s="201" t="s">
        <v>12</v>
      </c>
      <c r="I17" s="202"/>
      <c r="J17" s="202"/>
      <c r="K17" s="202"/>
      <c r="L17" s="202"/>
      <c r="M17" s="202"/>
      <c r="N17" s="202"/>
      <c r="O17" s="202"/>
      <c r="P17" s="203"/>
      <c r="Q17" s="201" t="s">
        <v>7</v>
      </c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3"/>
      <c r="AN17" s="157" t="s">
        <v>13</v>
      </c>
      <c r="AO17" s="157"/>
      <c r="AP17" s="157"/>
      <c r="AQ17" s="157"/>
      <c r="AR17" s="157"/>
      <c r="AS17" s="157"/>
      <c r="AT17" s="58">
        <f>SUM(AT19,AT23,AT27,AT31)</f>
        <v>0</v>
      </c>
      <c r="AU17" s="147" t="s">
        <v>28</v>
      </c>
      <c r="AV17" s="147"/>
      <c r="AW17" s="147"/>
      <c r="AX17" s="147"/>
      <c r="AY17" s="147"/>
      <c r="AZ17" s="34"/>
      <c r="BA17" s="42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2"/>
      <c r="BO17" s="12"/>
      <c r="BP17" s="12"/>
      <c r="BQ17" s="12"/>
      <c r="BR17" s="12"/>
      <c r="BS17" s="13"/>
      <c r="BT17" s="13"/>
      <c r="BU17" s="13"/>
      <c r="BV17" s="13"/>
      <c r="BW17" s="13"/>
      <c r="BX17" s="13"/>
      <c r="BY17" s="13"/>
      <c r="BZ17" s="13"/>
      <c r="CA17" s="13"/>
    </row>
    <row r="18" spans="3:79" s="66" customFormat="1" ht="5.0999999999999996" customHeight="1" x14ac:dyDescent="0.25">
      <c r="C18" s="187" t="s">
        <v>14</v>
      </c>
      <c r="D18" s="188"/>
      <c r="E18" s="188"/>
      <c r="F18" s="193" t="s">
        <v>24</v>
      </c>
      <c r="G18" s="194"/>
      <c r="H18" s="214" t="s">
        <v>4</v>
      </c>
      <c r="I18" s="214"/>
      <c r="J18" s="214"/>
      <c r="K18" s="214"/>
      <c r="L18" s="214"/>
      <c r="M18" s="214"/>
      <c r="N18" s="214"/>
      <c r="O18" s="215">
        <f>IF(Q23=BF57,BM54,BM53)</f>
        <v>0.4</v>
      </c>
      <c r="P18" s="215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1"/>
      <c r="AN18" s="148">
        <v>8.5</v>
      </c>
      <c r="AO18" s="149"/>
      <c r="AP18" s="149"/>
      <c r="AQ18" s="149"/>
      <c r="AR18" s="149"/>
      <c r="AS18" s="150"/>
      <c r="AT18" s="62"/>
      <c r="AU18" s="63"/>
      <c r="AV18" s="64"/>
      <c r="AW18" s="65"/>
      <c r="AX18" s="12"/>
      <c r="AZ18" s="34"/>
      <c r="BA18" s="42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</row>
    <row r="19" spans="3:79" s="67" customFormat="1" ht="30" customHeight="1" x14ac:dyDescent="0.25">
      <c r="C19" s="189"/>
      <c r="D19" s="190"/>
      <c r="E19" s="190"/>
      <c r="F19" s="193"/>
      <c r="G19" s="194"/>
      <c r="H19" s="214"/>
      <c r="I19" s="214"/>
      <c r="J19" s="214"/>
      <c r="K19" s="214"/>
      <c r="L19" s="214"/>
      <c r="M19" s="214"/>
      <c r="N19" s="214"/>
      <c r="O19" s="215"/>
      <c r="P19" s="215"/>
      <c r="Q19" s="217" t="s">
        <v>48</v>
      </c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9"/>
      <c r="AN19" s="151"/>
      <c r="AO19" s="152"/>
      <c r="AP19" s="152"/>
      <c r="AQ19" s="152"/>
      <c r="AR19" s="152"/>
      <c r="AS19" s="153"/>
      <c r="AT19" s="161">
        <f>IF(AV20=0,1,0)</f>
        <v>0</v>
      </c>
      <c r="AU19" s="146" t="s">
        <v>27</v>
      </c>
      <c r="AV19" s="146"/>
      <c r="AW19" s="146"/>
      <c r="AX19" s="146"/>
      <c r="AY19" s="146"/>
      <c r="AZ19" s="10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3:79" s="67" customFormat="1" ht="30" customHeight="1" x14ac:dyDescent="0.25">
      <c r="C20" s="189"/>
      <c r="D20" s="190"/>
      <c r="E20" s="190"/>
      <c r="F20" s="193"/>
      <c r="G20" s="194"/>
      <c r="H20" s="214"/>
      <c r="I20" s="214"/>
      <c r="J20" s="214"/>
      <c r="K20" s="214"/>
      <c r="L20" s="214"/>
      <c r="M20" s="214"/>
      <c r="N20" s="214"/>
      <c r="O20" s="215"/>
      <c r="P20" s="215"/>
      <c r="Q20" s="217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9"/>
      <c r="AN20" s="151"/>
      <c r="AO20" s="152"/>
      <c r="AP20" s="152"/>
      <c r="AQ20" s="152"/>
      <c r="AR20" s="152"/>
      <c r="AS20" s="153"/>
      <c r="AT20" s="161"/>
      <c r="AU20" s="68" t="s">
        <v>36</v>
      </c>
      <c r="AV20" s="69">
        <f>IF(Q19=$BE$52,$BJ$52,IF(Q19=$BE$53,$BJ$53,IF(Q19=$BE$54,$BJ$54,IF(Q19=$BE$55,$BJ$55,IF(Q19=$BE$56,$BJ$56,$BE$51)))))</f>
        <v>8</v>
      </c>
      <c r="AW20" s="70" t="s">
        <v>35</v>
      </c>
      <c r="AX20" s="69">
        <f>IF(Q19=$BE$52,$BK$52,IF(Q19=$BE$53,$BK$53,IF(Q19=$BE$54,$BK$54,IF(Q19=$BE$55,$BK$55,IF(Q19=$BE$56,$BK$56,$BE$51)))))</f>
        <v>8.9</v>
      </c>
      <c r="AY20" s="71" t="s">
        <v>37</v>
      </c>
      <c r="AZ20" s="10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3:79" s="67" customFormat="1" ht="5.0999999999999996" customHeight="1" x14ac:dyDescent="0.25">
      <c r="C21" s="189"/>
      <c r="D21" s="190"/>
      <c r="E21" s="190"/>
      <c r="F21" s="193"/>
      <c r="G21" s="194"/>
      <c r="H21" s="214"/>
      <c r="I21" s="214"/>
      <c r="J21" s="214"/>
      <c r="K21" s="214"/>
      <c r="L21" s="214"/>
      <c r="M21" s="214"/>
      <c r="N21" s="214"/>
      <c r="O21" s="215"/>
      <c r="P21" s="215"/>
      <c r="Q21" s="72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4"/>
      <c r="AN21" s="154"/>
      <c r="AO21" s="155"/>
      <c r="AP21" s="155"/>
      <c r="AQ21" s="155"/>
      <c r="AR21" s="155"/>
      <c r="AS21" s="156"/>
      <c r="AT21" s="75"/>
      <c r="AU21" s="76"/>
      <c r="AV21" s="77"/>
      <c r="AW21" s="78"/>
      <c r="AX21" s="79"/>
      <c r="AZ21" s="10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</row>
    <row r="22" spans="3:79" s="67" customFormat="1" ht="5.0999999999999996" customHeight="1" x14ac:dyDescent="0.25">
      <c r="C22" s="189"/>
      <c r="D22" s="190"/>
      <c r="E22" s="190"/>
      <c r="F22" s="193"/>
      <c r="G22" s="194"/>
      <c r="H22" s="214" t="s">
        <v>5</v>
      </c>
      <c r="I22" s="214"/>
      <c r="J22" s="214"/>
      <c r="K22" s="214"/>
      <c r="L22" s="214"/>
      <c r="M22" s="214"/>
      <c r="N22" s="214"/>
      <c r="O22" s="215">
        <f>IF(Q23=BF57,BM51,BM52)</f>
        <v>0.1</v>
      </c>
      <c r="P22" s="215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148">
        <v>8.5</v>
      </c>
      <c r="AO22" s="149"/>
      <c r="AP22" s="149"/>
      <c r="AQ22" s="149"/>
      <c r="AR22" s="149"/>
      <c r="AS22" s="150"/>
      <c r="AT22" s="75"/>
      <c r="AU22" s="76"/>
      <c r="AV22" s="77"/>
      <c r="AW22" s="78"/>
      <c r="AX22" s="79"/>
      <c r="AZ22" s="10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</row>
    <row r="23" spans="3:79" s="67" customFormat="1" ht="30" customHeight="1" x14ac:dyDescent="0.25">
      <c r="C23" s="189"/>
      <c r="D23" s="190"/>
      <c r="E23" s="190"/>
      <c r="F23" s="193"/>
      <c r="G23" s="194"/>
      <c r="H23" s="214"/>
      <c r="I23" s="214"/>
      <c r="J23" s="214"/>
      <c r="K23" s="214"/>
      <c r="L23" s="214"/>
      <c r="M23" s="214"/>
      <c r="N23" s="214"/>
      <c r="O23" s="215"/>
      <c r="P23" s="215"/>
      <c r="Q23" s="217" t="s">
        <v>43</v>
      </c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9"/>
      <c r="AN23" s="151"/>
      <c r="AO23" s="152"/>
      <c r="AP23" s="152"/>
      <c r="AQ23" s="152"/>
      <c r="AR23" s="152"/>
      <c r="AS23" s="153"/>
      <c r="AT23" s="161">
        <f>IF(AV24=0,1,0)</f>
        <v>0</v>
      </c>
      <c r="AU23" s="146" t="s">
        <v>27</v>
      </c>
      <c r="AV23" s="146"/>
      <c r="AW23" s="146"/>
      <c r="AX23" s="146"/>
      <c r="AY23" s="146"/>
      <c r="AZ23" s="10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</row>
    <row r="24" spans="3:79" s="67" customFormat="1" ht="30" customHeight="1" x14ac:dyDescent="0.25">
      <c r="C24" s="189"/>
      <c r="D24" s="190"/>
      <c r="E24" s="190"/>
      <c r="F24" s="193"/>
      <c r="G24" s="194"/>
      <c r="H24" s="214"/>
      <c r="I24" s="214"/>
      <c r="J24" s="214"/>
      <c r="K24" s="214"/>
      <c r="L24" s="214"/>
      <c r="M24" s="214"/>
      <c r="N24" s="214"/>
      <c r="O24" s="215"/>
      <c r="P24" s="215"/>
      <c r="Q24" s="217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9"/>
      <c r="AN24" s="151"/>
      <c r="AO24" s="152"/>
      <c r="AP24" s="152"/>
      <c r="AQ24" s="152"/>
      <c r="AR24" s="152"/>
      <c r="AS24" s="153"/>
      <c r="AT24" s="161"/>
      <c r="AU24" s="68" t="s">
        <v>36</v>
      </c>
      <c r="AV24" s="69">
        <f>IF(Q23=$BF$52,$BJ$52,IF(Q23=$BF$53,$BJ$53,IF(Q23=$BF$54,$BJ$54,IF(Q23=$BF$55,$BJ$55,IF(Q23=$BF$56,$BJ$56,$BF$51)))))</f>
        <v>8</v>
      </c>
      <c r="AW24" s="70" t="s">
        <v>35</v>
      </c>
      <c r="AX24" s="69">
        <f>IF(Q23=$BF$52,$BK$52,IF(Q23=$BF$53,$BK$53,IF(Q23=$BF$54,$BK$54,IF(Q23=$BF$55,$BK$55,IF(Q23=$BF$56,$BK$56,$BF$51)))))</f>
        <v>8.9</v>
      </c>
      <c r="AY24" s="71" t="s">
        <v>37</v>
      </c>
      <c r="AZ24" s="10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</row>
    <row r="25" spans="3:79" s="67" customFormat="1" ht="5.0999999999999996" customHeight="1" x14ac:dyDescent="0.25">
      <c r="C25" s="191"/>
      <c r="D25" s="192"/>
      <c r="E25" s="192"/>
      <c r="F25" s="193"/>
      <c r="G25" s="194"/>
      <c r="H25" s="214"/>
      <c r="I25" s="214"/>
      <c r="J25" s="214"/>
      <c r="K25" s="214"/>
      <c r="L25" s="214"/>
      <c r="M25" s="214"/>
      <c r="N25" s="214"/>
      <c r="O25" s="215"/>
      <c r="P25" s="215"/>
      <c r="Q25" s="83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5"/>
      <c r="AN25" s="154"/>
      <c r="AO25" s="155"/>
      <c r="AP25" s="155"/>
      <c r="AQ25" s="155"/>
      <c r="AR25" s="155"/>
      <c r="AS25" s="156"/>
      <c r="AT25" s="75"/>
      <c r="AU25" s="76"/>
      <c r="AV25" s="77"/>
      <c r="AW25" s="78"/>
      <c r="AX25" s="79"/>
      <c r="AZ25" s="10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</row>
    <row r="26" spans="3:79" s="67" customFormat="1" ht="5.0999999999999996" customHeight="1" x14ac:dyDescent="0.25">
      <c r="C26" s="195" t="s">
        <v>15</v>
      </c>
      <c r="D26" s="196"/>
      <c r="E26" s="196"/>
      <c r="F26" s="197" t="s">
        <v>24</v>
      </c>
      <c r="G26" s="198"/>
      <c r="H26" s="216" t="s">
        <v>0</v>
      </c>
      <c r="I26" s="216"/>
      <c r="J26" s="216"/>
      <c r="K26" s="216"/>
      <c r="L26" s="216"/>
      <c r="M26" s="216"/>
      <c r="N26" s="216"/>
      <c r="O26" s="215">
        <v>0.4</v>
      </c>
      <c r="P26" s="215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148">
        <v>8</v>
      </c>
      <c r="AO26" s="149"/>
      <c r="AP26" s="149"/>
      <c r="AQ26" s="149"/>
      <c r="AR26" s="149"/>
      <c r="AS26" s="150"/>
      <c r="AT26" s="75"/>
      <c r="AU26" s="76"/>
      <c r="AV26" s="77"/>
      <c r="AW26" s="78"/>
      <c r="AX26" s="79"/>
      <c r="AZ26" s="10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</row>
    <row r="27" spans="3:79" s="67" customFormat="1" ht="30" customHeight="1" x14ac:dyDescent="0.25">
      <c r="C27" s="195"/>
      <c r="D27" s="196"/>
      <c r="E27" s="196"/>
      <c r="F27" s="197"/>
      <c r="G27" s="198"/>
      <c r="H27" s="216"/>
      <c r="I27" s="216"/>
      <c r="J27" s="216"/>
      <c r="K27" s="216"/>
      <c r="L27" s="216"/>
      <c r="M27" s="216"/>
      <c r="N27" s="216"/>
      <c r="O27" s="215"/>
      <c r="P27" s="215"/>
      <c r="Q27" s="217" t="s">
        <v>57</v>
      </c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9"/>
      <c r="AN27" s="151"/>
      <c r="AO27" s="152"/>
      <c r="AP27" s="152"/>
      <c r="AQ27" s="152"/>
      <c r="AR27" s="152"/>
      <c r="AS27" s="153"/>
      <c r="AT27" s="161">
        <f>IF(AV28=0,1,0)</f>
        <v>0</v>
      </c>
      <c r="AU27" s="146" t="s">
        <v>27</v>
      </c>
      <c r="AV27" s="146"/>
      <c r="AW27" s="146"/>
      <c r="AX27" s="146"/>
      <c r="AY27" s="146"/>
      <c r="AZ27" s="10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</row>
    <row r="28" spans="3:79" s="67" customFormat="1" ht="30" customHeight="1" x14ac:dyDescent="0.25">
      <c r="C28" s="195"/>
      <c r="D28" s="196"/>
      <c r="E28" s="196"/>
      <c r="F28" s="197"/>
      <c r="G28" s="198"/>
      <c r="H28" s="216"/>
      <c r="I28" s="216"/>
      <c r="J28" s="216"/>
      <c r="K28" s="216"/>
      <c r="L28" s="216"/>
      <c r="M28" s="216"/>
      <c r="N28" s="216"/>
      <c r="O28" s="215"/>
      <c r="P28" s="215"/>
      <c r="Q28" s="217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9"/>
      <c r="AN28" s="151"/>
      <c r="AO28" s="152"/>
      <c r="AP28" s="152"/>
      <c r="AQ28" s="152"/>
      <c r="AR28" s="152"/>
      <c r="AS28" s="153"/>
      <c r="AT28" s="161"/>
      <c r="AU28" s="68" t="s">
        <v>36</v>
      </c>
      <c r="AV28" s="69">
        <f>IF(Q27=$BG$52,$BJ$52,IF(Q27=$BG$53,$BJ$53,IF(Q27=$BG$54,$BJ$54,IF(Q27=$BG$55,$BJ$55,IF(Q27=$BG$56,$BJ$56,$BG$51)))))</f>
        <v>8</v>
      </c>
      <c r="AW28" s="70" t="s">
        <v>35</v>
      </c>
      <c r="AX28" s="69">
        <f>IF(Q27=$BG$52,$BK$52,IF(Q27=$BG$53,$BK$53,IF(Q27=$BG$54,$BK$54,IF(Q27=$BG$55,$BK$55,IF(Q27=$BG$56,$BK$56,$BG$51)))))</f>
        <v>8.9</v>
      </c>
      <c r="AY28" s="71" t="s">
        <v>37</v>
      </c>
      <c r="AZ28" s="10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</row>
    <row r="29" spans="3:79" s="67" customFormat="1" ht="5.0999999999999996" customHeight="1" x14ac:dyDescent="0.25">
      <c r="C29" s="195"/>
      <c r="D29" s="196"/>
      <c r="E29" s="196"/>
      <c r="F29" s="197"/>
      <c r="G29" s="198"/>
      <c r="H29" s="216"/>
      <c r="I29" s="216"/>
      <c r="J29" s="216"/>
      <c r="K29" s="216"/>
      <c r="L29" s="216"/>
      <c r="M29" s="216"/>
      <c r="N29" s="216"/>
      <c r="O29" s="215"/>
      <c r="P29" s="215"/>
      <c r="Q29" s="83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5"/>
      <c r="AN29" s="154"/>
      <c r="AO29" s="155"/>
      <c r="AP29" s="155"/>
      <c r="AQ29" s="155"/>
      <c r="AR29" s="155"/>
      <c r="AS29" s="156"/>
      <c r="AT29" s="75"/>
      <c r="AU29" s="76"/>
      <c r="AV29" s="77"/>
      <c r="AW29" s="78"/>
      <c r="AX29" s="79"/>
      <c r="AZ29" s="10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</row>
    <row r="30" spans="3:79" s="67" customFormat="1" ht="5.0999999999999996" customHeight="1" x14ac:dyDescent="0.25">
      <c r="C30" s="195"/>
      <c r="D30" s="196"/>
      <c r="E30" s="196"/>
      <c r="F30" s="197"/>
      <c r="G30" s="198"/>
      <c r="H30" s="220" t="s">
        <v>1</v>
      </c>
      <c r="I30" s="220"/>
      <c r="J30" s="220"/>
      <c r="K30" s="220"/>
      <c r="L30" s="220"/>
      <c r="M30" s="220"/>
      <c r="N30" s="220"/>
      <c r="O30" s="221">
        <v>0.1</v>
      </c>
      <c r="P30" s="221"/>
      <c r="Q30" s="86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148">
        <v>8.6</v>
      </c>
      <c r="AO30" s="149"/>
      <c r="AP30" s="149"/>
      <c r="AQ30" s="149"/>
      <c r="AR30" s="149"/>
      <c r="AS30" s="150"/>
      <c r="AT30" s="75"/>
      <c r="AU30" s="76"/>
      <c r="AV30" s="77"/>
      <c r="AW30" s="78"/>
      <c r="AX30" s="79"/>
      <c r="AZ30" s="10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</row>
    <row r="31" spans="3:79" s="67" customFormat="1" ht="30" customHeight="1" x14ac:dyDescent="0.25">
      <c r="C31" s="195"/>
      <c r="D31" s="196"/>
      <c r="E31" s="196"/>
      <c r="F31" s="197"/>
      <c r="G31" s="198"/>
      <c r="H31" s="220"/>
      <c r="I31" s="220"/>
      <c r="J31" s="220"/>
      <c r="K31" s="220"/>
      <c r="L31" s="220"/>
      <c r="M31" s="220"/>
      <c r="N31" s="220"/>
      <c r="O31" s="221"/>
      <c r="P31" s="221"/>
      <c r="Q31" s="166" t="s">
        <v>54</v>
      </c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8"/>
      <c r="AN31" s="151"/>
      <c r="AO31" s="152"/>
      <c r="AP31" s="152"/>
      <c r="AQ31" s="152"/>
      <c r="AR31" s="152"/>
      <c r="AS31" s="153"/>
      <c r="AT31" s="161">
        <f>IF(AV32=0,1,0)</f>
        <v>0</v>
      </c>
      <c r="AU31" s="146" t="s">
        <v>27</v>
      </c>
      <c r="AV31" s="146"/>
      <c r="AW31" s="146"/>
      <c r="AX31" s="146"/>
      <c r="AY31" s="146"/>
      <c r="AZ31" s="10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</row>
    <row r="32" spans="3:79" s="67" customFormat="1" ht="30" customHeight="1" x14ac:dyDescent="0.25">
      <c r="C32" s="195"/>
      <c r="D32" s="196"/>
      <c r="E32" s="196"/>
      <c r="F32" s="197"/>
      <c r="G32" s="198"/>
      <c r="H32" s="220"/>
      <c r="I32" s="220"/>
      <c r="J32" s="220"/>
      <c r="K32" s="220"/>
      <c r="L32" s="220"/>
      <c r="M32" s="220"/>
      <c r="N32" s="220"/>
      <c r="O32" s="221"/>
      <c r="P32" s="221"/>
      <c r="Q32" s="166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8"/>
      <c r="AN32" s="151"/>
      <c r="AO32" s="152"/>
      <c r="AP32" s="152"/>
      <c r="AQ32" s="152"/>
      <c r="AR32" s="152"/>
      <c r="AS32" s="153"/>
      <c r="AT32" s="161"/>
      <c r="AU32" s="68" t="s">
        <v>36</v>
      </c>
      <c r="AV32" s="69">
        <f>IF(Q31=$BH$52,$BJ$52,IF(Q31=$BH$53,$BJ$53,IF(Q31=$BH$54,$BJ$54,IF(Q31=$BH$55,$BJ$55,IF(Q31=$BH$56,$BJ$56,$BH$51)))))</f>
        <v>8</v>
      </c>
      <c r="AW32" s="70" t="s">
        <v>35</v>
      </c>
      <c r="AX32" s="69">
        <f>IF(Q31=$BH$52,$BK$52,IF(Q31=$BH$53,$BK$53,IF(Q31=$BH$54,$BK$54,IF(Q31=$BH$55,$BK$55,IF(Q31=$BH$56,$BK$56,$BH$51)))))</f>
        <v>8.9</v>
      </c>
      <c r="AY32" s="71" t="s">
        <v>37</v>
      </c>
      <c r="AZ32" s="10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</row>
    <row r="33" spans="3:51" ht="5.0999999999999996" customHeight="1" x14ac:dyDescent="0.25">
      <c r="C33" s="195"/>
      <c r="D33" s="196"/>
      <c r="E33" s="196"/>
      <c r="F33" s="197"/>
      <c r="G33" s="198"/>
      <c r="H33" s="220"/>
      <c r="I33" s="220"/>
      <c r="J33" s="220"/>
      <c r="K33" s="220"/>
      <c r="L33" s="220"/>
      <c r="M33" s="220"/>
      <c r="N33" s="220"/>
      <c r="O33" s="221"/>
      <c r="P33" s="221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154"/>
      <c r="AO33" s="155"/>
      <c r="AP33" s="155"/>
      <c r="AQ33" s="155"/>
      <c r="AR33" s="155"/>
      <c r="AS33" s="156"/>
      <c r="AT33" s="92"/>
      <c r="AU33" s="76"/>
      <c r="AV33" s="77"/>
      <c r="AW33" s="78"/>
    </row>
    <row r="34" spans="3:51" ht="5.0999999999999996" customHeight="1" x14ac:dyDescent="0.25">
      <c r="AU34" s="93"/>
      <c r="AV34" s="94"/>
      <c r="AW34" s="95"/>
    </row>
    <row r="35" spans="3:51" ht="15" customHeight="1" x14ac:dyDescent="0.25">
      <c r="C35" s="213" t="s">
        <v>3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96"/>
      <c r="AU35" s="93"/>
      <c r="AV35" s="94"/>
      <c r="AW35" s="95"/>
    </row>
    <row r="36" spans="3:51" ht="69.95" customHeight="1" x14ac:dyDescent="0.25">
      <c r="C36" s="212" t="s">
        <v>73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97"/>
    </row>
    <row r="37" spans="3:51" ht="15" customHeight="1" x14ac:dyDescent="0.25">
      <c r="C37" s="213" t="s">
        <v>2</v>
      </c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174">
        <f>IF(AH44=BL56,0,1)</f>
        <v>1</v>
      </c>
      <c r="AU37" s="172" t="s">
        <v>28</v>
      </c>
      <c r="AV37" s="172"/>
      <c r="AW37" s="172"/>
      <c r="AX37" s="172"/>
      <c r="AY37" s="172"/>
    </row>
    <row r="38" spans="3:51" ht="9.9499999999999993" customHeight="1" thickBot="1" x14ac:dyDescent="0.3">
      <c r="C38" s="166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8"/>
      <c r="AT38" s="174"/>
      <c r="AU38" s="173"/>
      <c r="AV38" s="173"/>
      <c r="AW38" s="173"/>
      <c r="AX38" s="173"/>
      <c r="AY38" s="173"/>
    </row>
    <row r="39" spans="3:51" ht="60" customHeight="1" x14ac:dyDescent="0.25">
      <c r="C39" s="169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1"/>
      <c r="AT39" s="174"/>
      <c r="AU39" s="165" t="s">
        <v>66</v>
      </c>
      <c r="AV39" s="165"/>
      <c r="AW39" s="165"/>
      <c r="AX39" s="165"/>
      <c r="AY39" s="165"/>
    </row>
    <row r="40" spans="3:51" ht="5.0999999999999996" customHeight="1" x14ac:dyDescent="0.25">
      <c r="O40" s="98"/>
    </row>
    <row r="41" spans="3:51" ht="15" customHeight="1" x14ac:dyDescent="0.25">
      <c r="C41" s="185" t="s">
        <v>16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99"/>
      <c r="AB41" s="100"/>
      <c r="AC41" s="100"/>
      <c r="AD41" s="100"/>
      <c r="AE41" s="175" t="s">
        <v>17</v>
      </c>
      <c r="AF41" s="175"/>
      <c r="AG41" s="175"/>
      <c r="AH41" s="175"/>
      <c r="AI41" s="175"/>
      <c r="AJ41" s="175"/>
      <c r="AK41" s="175"/>
      <c r="AL41" s="181">
        <f>(AN18*O18)+(AN22*O22)+(AN26*O26)+(AN30*O30)</f>
        <v>8.31</v>
      </c>
      <c r="AM41" s="181"/>
      <c r="AN41" s="181"/>
      <c r="AO41" s="181"/>
      <c r="AP41" s="181"/>
      <c r="AQ41" s="181"/>
      <c r="AR41" s="181"/>
      <c r="AS41" s="182"/>
      <c r="AT41" s="101"/>
    </row>
    <row r="42" spans="3:51" ht="15" customHeight="1" x14ac:dyDescent="0.25">
      <c r="C42" s="102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103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104"/>
      <c r="AB42" s="105"/>
      <c r="AC42" s="105"/>
      <c r="AD42" s="105"/>
      <c r="AE42" s="105"/>
      <c r="AF42" s="176" t="s">
        <v>18</v>
      </c>
      <c r="AG42" s="176"/>
      <c r="AH42" s="176"/>
      <c r="AI42" s="176"/>
      <c r="AJ42" s="176"/>
      <c r="AK42" s="105"/>
      <c r="AL42" s="183"/>
      <c r="AM42" s="183"/>
      <c r="AN42" s="183"/>
      <c r="AO42" s="183"/>
      <c r="AP42" s="183"/>
      <c r="AQ42" s="183"/>
      <c r="AR42" s="183"/>
      <c r="AS42" s="184"/>
      <c r="AT42" s="101"/>
    </row>
    <row r="43" spans="3:51" ht="5.0999999999999996" customHeight="1" x14ac:dyDescent="0.25">
      <c r="C43" s="104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7"/>
      <c r="S43" s="107"/>
      <c r="T43" s="107"/>
      <c r="U43" s="107"/>
      <c r="V43" s="107"/>
      <c r="W43" s="106"/>
      <c r="X43" s="106"/>
      <c r="Y43" s="106"/>
      <c r="Z43" s="46"/>
      <c r="AA43" s="104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108"/>
      <c r="AT43" s="46"/>
    </row>
    <row r="44" spans="3:51" ht="20.100000000000001" customHeight="1" x14ac:dyDescent="0.25">
      <c r="C44" s="104"/>
      <c r="D44" s="46"/>
      <c r="E44" s="46"/>
      <c r="F44" s="46"/>
      <c r="G44" s="46"/>
      <c r="H44" s="46"/>
      <c r="I44" s="186">
        <v>21</v>
      </c>
      <c r="J44" s="186"/>
      <c r="K44" s="186"/>
      <c r="L44" s="109" t="s">
        <v>25</v>
      </c>
      <c r="M44" s="186">
        <v>1</v>
      </c>
      <c r="N44" s="186"/>
      <c r="O44" s="186"/>
      <c r="P44" s="110" t="s">
        <v>25</v>
      </c>
      <c r="Q44" s="186">
        <v>2020</v>
      </c>
      <c r="R44" s="186"/>
      <c r="S44" s="186"/>
      <c r="T44" s="186"/>
      <c r="U44" s="186"/>
      <c r="V44" s="49"/>
      <c r="W44" s="46"/>
      <c r="X44" s="46"/>
      <c r="Y44" s="46"/>
      <c r="Z44" s="46"/>
      <c r="AA44" s="177" t="s">
        <v>19</v>
      </c>
      <c r="AB44" s="178"/>
      <c r="AC44" s="178"/>
      <c r="AD44" s="178"/>
      <c r="AE44" s="178"/>
      <c r="AF44" s="178"/>
      <c r="AG44" s="178"/>
      <c r="AH44" s="179" t="str">
        <f>IF(AL41=0,BL51,IF(AL41&lt;=BK56,BL56,IF(AL41&lt;=BK55,BL55,IF(AL41&lt;=BK54,BL54,IF(AL41&lt;=BK53,BL53,IF(AL41&lt;=BK52,BL52,BL51))))))</f>
        <v>Muito Bom</v>
      </c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80"/>
      <c r="AT44" s="111"/>
    </row>
    <row r="45" spans="3:51" ht="1.5" customHeight="1" x14ac:dyDescent="0.25">
      <c r="C45" s="104"/>
      <c r="D45" s="46"/>
      <c r="E45" s="46"/>
      <c r="F45" s="46"/>
      <c r="G45" s="46"/>
      <c r="H45" s="46"/>
      <c r="I45" s="112"/>
      <c r="J45" s="112"/>
      <c r="K45" s="112"/>
      <c r="L45" s="109"/>
      <c r="M45" s="112"/>
      <c r="N45" s="112"/>
      <c r="O45" s="112"/>
      <c r="P45" s="110"/>
      <c r="Q45" s="112"/>
      <c r="R45" s="112"/>
      <c r="S45" s="112"/>
      <c r="T45" s="112"/>
      <c r="U45" s="112"/>
      <c r="V45" s="49"/>
      <c r="W45" s="46"/>
      <c r="X45" s="46"/>
      <c r="Y45" s="46"/>
      <c r="Z45" s="46"/>
      <c r="AA45" s="113"/>
      <c r="AB45" s="114"/>
      <c r="AC45" s="114"/>
      <c r="AD45" s="114"/>
      <c r="AE45" s="114"/>
      <c r="AF45" s="114"/>
      <c r="AG45" s="114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6"/>
      <c r="AT45" s="115"/>
    </row>
    <row r="46" spans="3:51" ht="15" customHeight="1" x14ac:dyDescent="0.25">
      <c r="C46" s="117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17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18"/>
      <c r="AT46" s="46"/>
    </row>
    <row r="48" spans="3:51" ht="15" customHeight="1" x14ac:dyDescent="0.25">
      <c r="C48" s="119" t="s">
        <v>29</v>
      </c>
      <c r="D48" s="163" t="s">
        <v>30</v>
      </c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4">
        <f ca="1">NOW()</f>
        <v>43853.785426273149</v>
      </c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</row>
    <row r="49" spans="47:79" ht="15" customHeight="1" thickBot="1" x14ac:dyDescent="0.3"/>
    <row r="50" spans="47:79" s="124" customFormat="1" ht="30" customHeight="1" thickTop="1" thickBot="1" x14ac:dyDescent="0.3">
      <c r="AU50" s="120"/>
      <c r="AV50" s="121"/>
      <c r="AW50" s="122"/>
      <c r="AX50" s="123"/>
      <c r="AZ50" s="125"/>
      <c r="BA50" s="126" t="s">
        <v>31</v>
      </c>
      <c r="BB50" s="126" t="s">
        <v>32</v>
      </c>
      <c r="BC50" s="126" t="s">
        <v>33</v>
      </c>
      <c r="BD50" s="127" t="s">
        <v>34</v>
      </c>
      <c r="BE50" s="128" t="s">
        <v>38</v>
      </c>
      <c r="BF50" s="128" t="s">
        <v>39</v>
      </c>
      <c r="BG50" s="128" t="s">
        <v>40</v>
      </c>
      <c r="BH50" s="128" t="s">
        <v>41</v>
      </c>
      <c r="BI50" s="129"/>
      <c r="BJ50" s="162" t="s">
        <v>65</v>
      </c>
      <c r="BK50" s="162"/>
      <c r="BL50" s="162"/>
      <c r="BM50" s="130" t="s">
        <v>64</v>
      </c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</row>
    <row r="51" spans="47:79" ht="15" customHeight="1" thickTop="1" thickBot="1" x14ac:dyDescent="0.3">
      <c r="BA51" s="132"/>
      <c r="BB51" s="132"/>
      <c r="BC51" s="132"/>
      <c r="BD51" s="133"/>
      <c r="BE51" s="132"/>
      <c r="BF51" s="132"/>
      <c r="BG51" s="132"/>
      <c r="BH51" s="132"/>
      <c r="BI51" s="43"/>
      <c r="BJ51" s="134"/>
      <c r="BK51" s="134"/>
      <c r="BL51" s="134"/>
      <c r="BM51" s="134"/>
    </row>
    <row r="52" spans="47:79" ht="15" customHeight="1" thickTop="1" thickBot="1" x14ac:dyDescent="0.3">
      <c r="BA52" s="135">
        <v>100</v>
      </c>
      <c r="BB52" s="132">
        <v>1</v>
      </c>
      <c r="BC52" s="132">
        <v>1</v>
      </c>
      <c r="BD52" s="133">
        <v>2014</v>
      </c>
      <c r="BE52" s="1" t="s">
        <v>47</v>
      </c>
      <c r="BF52" s="1" t="s">
        <v>42</v>
      </c>
      <c r="BG52" s="2" t="s">
        <v>52</v>
      </c>
      <c r="BH52" s="2" t="s">
        <v>68</v>
      </c>
      <c r="BI52" s="3"/>
      <c r="BJ52" s="134">
        <v>9</v>
      </c>
      <c r="BK52" s="134">
        <v>10</v>
      </c>
      <c r="BL52" s="134" t="s">
        <v>60</v>
      </c>
      <c r="BM52" s="136">
        <v>0.1</v>
      </c>
    </row>
    <row r="53" spans="47:79" ht="15" customHeight="1" thickTop="1" thickBot="1" x14ac:dyDescent="0.3">
      <c r="BA53" s="135">
        <v>110</v>
      </c>
      <c r="BB53" s="132">
        <v>2</v>
      </c>
      <c r="BC53" s="132">
        <v>2</v>
      </c>
      <c r="BD53" s="133">
        <v>2015</v>
      </c>
      <c r="BE53" s="1" t="s">
        <v>48</v>
      </c>
      <c r="BF53" s="1" t="s">
        <v>43</v>
      </c>
      <c r="BG53" s="2" t="s">
        <v>57</v>
      </c>
      <c r="BH53" s="2" t="s">
        <v>54</v>
      </c>
      <c r="BI53" s="3"/>
      <c r="BJ53" s="134">
        <v>8</v>
      </c>
      <c r="BK53" s="134">
        <v>8.9</v>
      </c>
      <c r="BL53" s="134" t="s">
        <v>26</v>
      </c>
      <c r="BM53" s="137">
        <v>0.4</v>
      </c>
    </row>
    <row r="54" spans="47:79" ht="15" customHeight="1" thickTop="1" thickBot="1" x14ac:dyDescent="0.3">
      <c r="BA54" s="135">
        <v>200</v>
      </c>
      <c r="BB54" s="132">
        <v>3</v>
      </c>
      <c r="BC54" s="132">
        <v>3</v>
      </c>
      <c r="BD54" s="133">
        <v>2016</v>
      </c>
      <c r="BE54" s="1" t="s">
        <v>49</v>
      </c>
      <c r="BF54" s="1" t="s">
        <v>44</v>
      </c>
      <c r="BG54" s="2" t="s">
        <v>58</v>
      </c>
      <c r="BH54" s="2" t="s">
        <v>55</v>
      </c>
      <c r="BI54" s="3"/>
      <c r="BJ54" s="134">
        <v>6.5</v>
      </c>
      <c r="BK54" s="134">
        <v>7.9</v>
      </c>
      <c r="BL54" s="134" t="s">
        <v>61</v>
      </c>
      <c r="BM54" s="137">
        <v>0.5</v>
      </c>
    </row>
    <row r="55" spans="47:79" ht="15" customHeight="1" thickTop="1" thickBot="1" x14ac:dyDescent="0.3">
      <c r="BA55" s="135">
        <v>210</v>
      </c>
      <c r="BB55" s="132">
        <v>4</v>
      </c>
      <c r="BC55" s="132">
        <v>4</v>
      </c>
      <c r="BD55" s="133">
        <v>2017</v>
      </c>
      <c r="BE55" s="1" t="s">
        <v>50</v>
      </c>
      <c r="BF55" s="1" t="s">
        <v>45</v>
      </c>
      <c r="BG55" s="2" t="s">
        <v>59</v>
      </c>
      <c r="BH55" s="2" t="s">
        <v>56</v>
      </c>
      <c r="BI55" s="3"/>
      <c r="BJ55" s="134">
        <v>5</v>
      </c>
      <c r="BK55" s="134">
        <v>6.4</v>
      </c>
      <c r="BL55" s="134" t="s">
        <v>62</v>
      </c>
    </row>
    <row r="56" spans="47:79" ht="15" customHeight="1" thickTop="1" thickBot="1" x14ac:dyDescent="0.3">
      <c r="BA56" s="135">
        <v>220</v>
      </c>
      <c r="BB56" s="132">
        <v>5</v>
      </c>
      <c r="BC56" s="132">
        <v>5</v>
      </c>
      <c r="BD56" s="133">
        <v>2018</v>
      </c>
      <c r="BE56" s="1" t="s">
        <v>51</v>
      </c>
      <c r="BF56" s="1" t="s">
        <v>46</v>
      </c>
      <c r="BG56" s="2" t="s">
        <v>70</v>
      </c>
      <c r="BH56" s="2" t="s">
        <v>71</v>
      </c>
      <c r="BI56" s="3"/>
      <c r="BJ56" s="134">
        <v>1</v>
      </c>
      <c r="BK56" s="134">
        <v>4.9000000000000004</v>
      </c>
      <c r="BL56" s="134" t="s">
        <v>63</v>
      </c>
    </row>
    <row r="57" spans="47:79" ht="15" customHeight="1" thickTop="1" x14ac:dyDescent="0.25">
      <c r="BA57" s="135">
        <v>230</v>
      </c>
      <c r="BB57" s="132">
        <v>6</v>
      </c>
      <c r="BC57" s="132">
        <v>6</v>
      </c>
      <c r="BD57" s="133">
        <v>2019</v>
      </c>
      <c r="BE57" s="138" t="str">
        <f>Descrição!L5</f>
        <v>_</v>
      </c>
      <c r="BF57" s="4" t="s">
        <v>53</v>
      </c>
      <c r="BG57" s="138" t="str">
        <f>Descrição!L13</f>
        <v>_</v>
      </c>
      <c r="BH57" s="138" t="str">
        <f>Descrição!L17</f>
        <v>_</v>
      </c>
      <c r="BI57" s="43"/>
      <c r="BJ57" s="43"/>
      <c r="BK57" s="43"/>
      <c r="BL57" s="43"/>
    </row>
    <row r="58" spans="47:79" ht="15" customHeight="1" x14ac:dyDescent="0.25">
      <c r="BA58" s="135">
        <v>240</v>
      </c>
      <c r="BB58" s="132">
        <v>7</v>
      </c>
      <c r="BC58" s="132">
        <v>7</v>
      </c>
      <c r="BD58" s="133">
        <v>2020</v>
      </c>
      <c r="BE58" s="132"/>
      <c r="BF58" s="138" t="str">
        <f>Descrição!L9</f>
        <v>_</v>
      </c>
      <c r="BG58" s="132"/>
      <c r="BH58" s="132"/>
    </row>
    <row r="59" spans="47:79" ht="15" customHeight="1" x14ac:dyDescent="0.25">
      <c r="BA59" s="135">
        <v>250</v>
      </c>
      <c r="BB59" s="132">
        <v>8</v>
      </c>
      <c r="BC59" s="139">
        <v>8</v>
      </c>
      <c r="BF59" s="132"/>
    </row>
    <row r="60" spans="47:79" ht="15" customHeight="1" x14ac:dyDescent="0.25">
      <c r="BA60" s="135">
        <v>260</v>
      </c>
      <c r="BB60" s="132">
        <v>9</v>
      </c>
      <c r="BC60" s="132">
        <v>9</v>
      </c>
    </row>
    <row r="61" spans="47:79" ht="15" customHeight="1" x14ac:dyDescent="0.25">
      <c r="BA61" s="135">
        <v>290</v>
      </c>
      <c r="BB61" s="132">
        <v>10</v>
      </c>
      <c r="BC61" s="132">
        <v>10</v>
      </c>
    </row>
    <row r="62" spans="47:79" ht="15" customHeight="1" x14ac:dyDescent="0.25">
      <c r="BA62" s="135">
        <v>300</v>
      </c>
      <c r="BB62" s="132">
        <v>11</v>
      </c>
      <c r="BC62" s="132">
        <v>11</v>
      </c>
    </row>
    <row r="63" spans="47:79" ht="15" customHeight="1" x14ac:dyDescent="0.25">
      <c r="BA63" s="135">
        <v>310</v>
      </c>
      <c r="BB63" s="132">
        <v>12</v>
      </c>
      <c r="BC63" s="132">
        <v>12</v>
      </c>
    </row>
    <row r="64" spans="47:79" ht="15" customHeight="1" x14ac:dyDescent="0.25">
      <c r="BA64" s="135">
        <v>320</v>
      </c>
      <c r="BB64" s="133">
        <v>13</v>
      </c>
      <c r="BC64" s="132"/>
    </row>
    <row r="65" spans="53:54" ht="15" customHeight="1" x14ac:dyDescent="0.25">
      <c r="BA65" s="135">
        <v>330</v>
      </c>
      <c r="BB65" s="132">
        <v>14</v>
      </c>
    </row>
    <row r="66" spans="53:54" ht="15" customHeight="1" x14ac:dyDescent="0.25">
      <c r="BA66" s="135">
        <v>340</v>
      </c>
      <c r="BB66" s="132">
        <v>15</v>
      </c>
    </row>
    <row r="67" spans="53:54" ht="15" customHeight="1" x14ac:dyDescent="0.25">
      <c r="BA67" s="135">
        <v>350</v>
      </c>
      <c r="BB67" s="132">
        <v>16</v>
      </c>
    </row>
    <row r="68" spans="53:54" ht="15" customHeight="1" x14ac:dyDescent="0.25">
      <c r="BA68" s="135">
        <v>400</v>
      </c>
      <c r="BB68" s="132">
        <v>17</v>
      </c>
    </row>
    <row r="69" spans="53:54" ht="15" customHeight="1" x14ac:dyDescent="0.25">
      <c r="BA69" s="135">
        <v>410</v>
      </c>
      <c r="BB69" s="132">
        <v>18</v>
      </c>
    </row>
    <row r="70" spans="53:54" ht="15" customHeight="1" x14ac:dyDescent="0.25">
      <c r="BA70" s="135">
        <v>420</v>
      </c>
      <c r="BB70" s="132">
        <v>19</v>
      </c>
    </row>
    <row r="71" spans="53:54" ht="15" customHeight="1" x14ac:dyDescent="0.25">
      <c r="BA71" s="135">
        <v>430</v>
      </c>
      <c r="BB71" s="132">
        <v>20</v>
      </c>
    </row>
    <row r="72" spans="53:54" ht="15" customHeight="1" x14ac:dyDescent="0.25">
      <c r="BA72" s="135">
        <v>500</v>
      </c>
      <c r="BB72" s="132">
        <v>21</v>
      </c>
    </row>
    <row r="73" spans="53:54" ht="15" customHeight="1" x14ac:dyDescent="0.25">
      <c r="BA73" s="135">
        <v>510</v>
      </c>
      <c r="BB73" s="132">
        <v>22</v>
      </c>
    </row>
    <row r="74" spans="53:54" ht="15" customHeight="1" x14ac:dyDescent="0.25">
      <c r="BA74" s="135">
        <v>520</v>
      </c>
      <c r="BB74" s="132">
        <v>23</v>
      </c>
    </row>
    <row r="75" spans="53:54" ht="15" customHeight="1" x14ac:dyDescent="0.25">
      <c r="BA75" s="135">
        <v>530</v>
      </c>
      <c r="BB75" s="132">
        <v>24</v>
      </c>
    </row>
    <row r="76" spans="53:54" ht="15" customHeight="1" x14ac:dyDescent="0.25">
      <c r="BA76" s="135">
        <v>540</v>
      </c>
      <c r="BB76" s="132">
        <v>25</v>
      </c>
    </row>
    <row r="77" spans="53:54" ht="15" customHeight="1" x14ac:dyDescent="0.25">
      <c r="BA77" s="135">
        <v>550</v>
      </c>
      <c r="BB77" s="132">
        <v>26</v>
      </c>
    </row>
    <row r="78" spans="53:54" ht="15" customHeight="1" x14ac:dyDescent="0.25">
      <c r="BA78" s="135">
        <v>560</v>
      </c>
      <c r="BB78" s="132">
        <v>27</v>
      </c>
    </row>
    <row r="79" spans="53:54" ht="15" customHeight="1" x14ac:dyDescent="0.25">
      <c r="BA79" s="135">
        <v>600</v>
      </c>
      <c r="BB79" s="132">
        <v>28</v>
      </c>
    </row>
    <row r="80" spans="53:54" ht="15" customHeight="1" x14ac:dyDescent="0.25">
      <c r="BA80" s="135">
        <v>610</v>
      </c>
      <c r="BB80" s="132">
        <v>29</v>
      </c>
    </row>
    <row r="81" spans="53:54" ht="15" customHeight="1" x14ac:dyDescent="0.25">
      <c r="BA81" s="135">
        <v>620</v>
      </c>
      <c r="BB81" s="132">
        <v>30</v>
      </c>
    </row>
    <row r="82" spans="53:54" ht="15" customHeight="1" x14ac:dyDescent="0.25">
      <c r="BA82" s="135">
        <v>910</v>
      </c>
      <c r="BB82" s="132">
        <v>31</v>
      </c>
    </row>
    <row r="83" spans="53:54" ht="15" customHeight="1" x14ac:dyDescent="0.25">
      <c r="BA83" s="140">
        <v>920</v>
      </c>
      <c r="BB83" s="132"/>
    </row>
    <row r="84" spans="53:54" ht="15" customHeight="1" x14ac:dyDescent="0.25">
      <c r="BA84" s="135">
        <v>930</v>
      </c>
    </row>
    <row r="85" spans="53:54" ht="15" customHeight="1" x14ac:dyDescent="0.25">
      <c r="BA85" s="132"/>
    </row>
  </sheetData>
  <sheetProtection password="9195" sheet="1" objects="1" scenarios="1"/>
  <protectedRanges>
    <protectedRange sqref="I44:K44 M44:O44 Q44:U44" name="Intervalo6"/>
    <protectedRange sqref="C36:AS36" name="Intervalo4"/>
    <protectedRange sqref="N11:AS11 G14:AF14 AP14:AS14" name="Intervalo1"/>
    <protectedRange sqref="Q19:AM20 Q23:AM24 Q27:AM28 Q31:AM32" name="Intervalo2"/>
    <protectedRange sqref="AN18:AS33" name="Intervalo3"/>
    <protectedRange sqref="C38:AS39" name="Intervalo5"/>
  </protectedRanges>
  <mergeCells count="64">
    <mergeCell ref="C36:AS36"/>
    <mergeCell ref="C37:AS37"/>
    <mergeCell ref="C35:AS35"/>
    <mergeCell ref="H18:N21"/>
    <mergeCell ref="O18:P21"/>
    <mergeCell ref="H22:N25"/>
    <mergeCell ref="O22:P25"/>
    <mergeCell ref="H26:N29"/>
    <mergeCell ref="Q31:AM32"/>
    <mergeCell ref="Q27:AM28"/>
    <mergeCell ref="Q23:AM24"/>
    <mergeCell ref="Q19:AM20"/>
    <mergeCell ref="AN30:AS33"/>
    <mergeCell ref="O26:P29"/>
    <mergeCell ref="H30:N33"/>
    <mergeCell ref="O30:P33"/>
    <mergeCell ref="N11:AS11"/>
    <mergeCell ref="C4:AS4"/>
    <mergeCell ref="C5:AS5"/>
    <mergeCell ref="C7:AS7"/>
    <mergeCell ref="C9:AS9"/>
    <mergeCell ref="C11:M11"/>
    <mergeCell ref="C18:E25"/>
    <mergeCell ref="F18:G25"/>
    <mergeCell ref="C26:E33"/>
    <mergeCell ref="F26:G33"/>
    <mergeCell ref="AG14:AG16"/>
    <mergeCell ref="Q17:AM17"/>
    <mergeCell ref="G14:AF14"/>
    <mergeCell ref="AH14:AO14"/>
    <mergeCell ref="C17:G17"/>
    <mergeCell ref="H17:P17"/>
    <mergeCell ref="C14:F14"/>
    <mergeCell ref="BJ50:BL50"/>
    <mergeCell ref="D48:Z48"/>
    <mergeCell ref="AA48:AS48"/>
    <mergeCell ref="AU39:AY39"/>
    <mergeCell ref="C38:AS39"/>
    <mergeCell ref="AU37:AY38"/>
    <mergeCell ref="AT37:AT39"/>
    <mergeCell ref="AE41:AK41"/>
    <mergeCell ref="AF42:AJ42"/>
    <mergeCell ref="AA44:AG44"/>
    <mergeCell ref="AH44:AS44"/>
    <mergeCell ref="AL41:AS42"/>
    <mergeCell ref="C41:Z41"/>
    <mergeCell ref="I44:K44"/>
    <mergeCell ref="Q44:U44"/>
    <mergeCell ref="M44:O44"/>
    <mergeCell ref="AU2:AY2"/>
    <mergeCell ref="AT19:AT20"/>
    <mergeCell ref="AT31:AT32"/>
    <mergeCell ref="AT27:AT28"/>
    <mergeCell ref="AT23:AT24"/>
    <mergeCell ref="AU31:AY31"/>
    <mergeCell ref="AP14:AS14"/>
    <mergeCell ref="AU19:AY19"/>
    <mergeCell ref="AU17:AY17"/>
    <mergeCell ref="AU23:AY23"/>
    <mergeCell ref="AU27:AY27"/>
    <mergeCell ref="AN18:AS21"/>
    <mergeCell ref="AN22:AS25"/>
    <mergeCell ref="AN26:AS29"/>
    <mergeCell ref="AN17:AS17"/>
  </mergeCells>
  <conditionalFormatting sqref="AU19:AY20">
    <cfRule type="expression" dxfId="7" priority="8">
      <formula>$AT$19=1</formula>
    </cfRule>
  </conditionalFormatting>
  <conditionalFormatting sqref="AU23:AY24">
    <cfRule type="expression" dxfId="6" priority="7">
      <formula>$AT$23=1</formula>
    </cfRule>
  </conditionalFormatting>
  <conditionalFormatting sqref="AU27:AY28">
    <cfRule type="expression" dxfId="5" priority="6">
      <formula>$AT$27=1</formula>
    </cfRule>
  </conditionalFormatting>
  <conditionalFormatting sqref="AU31:AY32">
    <cfRule type="expression" dxfId="4" priority="5">
      <formula>$AT$31=1</formula>
    </cfRule>
  </conditionalFormatting>
  <conditionalFormatting sqref="AU17:AY17">
    <cfRule type="expression" dxfId="3" priority="4">
      <formula>$AT$17=4</formula>
    </cfRule>
  </conditionalFormatting>
  <conditionalFormatting sqref="AU37:AY39">
    <cfRule type="expression" dxfId="2" priority="3">
      <formula>$AT$37=1</formula>
    </cfRule>
  </conditionalFormatting>
  <conditionalFormatting sqref="AL41:AS42 AH44:AS44">
    <cfRule type="cellIs" dxfId="1" priority="2" operator="equal">
      <formula>0</formula>
    </cfRule>
  </conditionalFormatting>
  <conditionalFormatting sqref="Q23:AM24">
    <cfRule type="cellIs" dxfId="0" priority="1" operator="equal">
      <formula>$BF$57</formula>
    </cfRule>
  </conditionalFormatting>
  <dataValidations count="9">
    <dataValidation type="list" allowBlank="1" showInputMessage="1" showErrorMessage="1" sqref="AP14:AS14">
      <formula1>$BA$51:$BA$84</formula1>
    </dataValidation>
    <dataValidation type="list" allowBlank="1" showInputMessage="1" showErrorMessage="1" sqref="I44:K44">
      <formula1>$BB$51:$BB$82</formula1>
    </dataValidation>
    <dataValidation type="list" allowBlank="1" showInputMessage="1" showErrorMessage="1" sqref="M44:O44">
      <formula1>$BC$51:$BC$63</formula1>
    </dataValidation>
    <dataValidation type="list" allowBlank="1" showInputMessage="1" showErrorMessage="1" sqref="Q44:U44">
      <formula1>$BD$51:$BD$58</formula1>
    </dataValidation>
    <dataValidation type="list" allowBlank="1" showInputMessage="1" showErrorMessage="1" sqref="Q19:AM20">
      <formula1>$BE$51:$BE$57</formula1>
    </dataValidation>
    <dataValidation type="list" allowBlank="1" showInputMessage="1" showErrorMessage="1" sqref="Q23:AM24">
      <formula1>$BF$51:$BF$58</formula1>
    </dataValidation>
    <dataValidation type="list" allowBlank="1" showInputMessage="1" showErrorMessage="1" sqref="Q27:AM28">
      <formula1>$BG$51:$BG$57</formula1>
    </dataValidation>
    <dataValidation type="list" allowBlank="1" showInputMessage="1" showErrorMessage="1" sqref="Q31:AM32">
      <formula1>$BH$51:$BH$57</formula1>
    </dataValidation>
    <dataValidation type="decimal" allowBlank="1" showInputMessage="1" showErrorMessage="1" sqref="AN18:AS33">
      <formula1>0</formula1>
      <formula2>10</formula2>
    </dataValidation>
  </dataValidations>
  <hyperlinks>
    <hyperlink ref="AU2:AY2" location="Descrição!L5" display="Descrição"/>
  </hyperlinks>
  <printOptions horizontalCentered="1"/>
  <pageMargins left="0.39370078740157483" right="0.39370078740157483" top="0.98425196850393704" bottom="0.39370078740157483" header="0.39370078740157483" footer="0.39370078740157483"/>
  <pageSetup paperSize="9" scale="81" orientation="portrait" r:id="rId1"/>
  <headerFooter>
    <oddHeader>&amp;R&amp;G</oddHeader>
    <oddFooter>&amp;C&amp;"-,Negrito"&amp;10&amp;K03+000&amp;P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C1:AN20"/>
  <sheetViews>
    <sheetView showGridLines="0" showRowColHeaders="0" tabSelected="1" workbookViewId="0">
      <selection activeCell="L5" sqref="L5:AH8"/>
    </sheetView>
  </sheetViews>
  <sheetFormatPr defaultRowHeight="15" x14ac:dyDescent="0.25"/>
  <cols>
    <col min="1" max="2" width="5.7109375" style="141" customWidth="1"/>
    <col min="3" max="9" width="3.7109375" style="141" customWidth="1"/>
    <col min="10" max="34" width="2.7109375" style="141" customWidth="1"/>
    <col min="35" max="35" width="2.7109375" style="142" customWidth="1"/>
    <col min="36" max="40" width="2.7109375" style="141" customWidth="1"/>
    <col min="41" max="16384" width="9.140625" style="141"/>
  </cols>
  <sheetData>
    <row r="1" spans="3:40" ht="7.5" customHeight="1" thickBot="1" x14ac:dyDescent="0.3"/>
    <row r="2" spans="3:40" ht="20.100000000000001" customHeight="1" thickTop="1" thickBot="1" x14ac:dyDescent="0.3">
      <c r="AJ2" s="225" t="s">
        <v>67</v>
      </c>
      <c r="AK2" s="226"/>
      <c r="AL2" s="226"/>
      <c r="AM2" s="226"/>
      <c r="AN2" s="227"/>
    </row>
    <row r="3" spans="3:40" ht="7.5" customHeight="1" thickTop="1" thickBot="1" x14ac:dyDescent="0.3"/>
    <row r="4" spans="3:40" ht="30" customHeight="1" thickBot="1" x14ac:dyDescent="0.3">
      <c r="C4" s="235" t="s">
        <v>12</v>
      </c>
      <c r="D4" s="235"/>
      <c r="E4" s="235"/>
      <c r="F4" s="235"/>
      <c r="G4" s="235"/>
      <c r="H4" s="235"/>
      <c r="I4" s="235"/>
      <c r="J4" s="235"/>
      <c r="K4" s="235"/>
      <c r="L4" s="228" t="s">
        <v>69</v>
      </c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143"/>
    </row>
    <row r="5" spans="3:40" ht="17.45" customHeight="1" x14ac:dyDescent="0.25">
      <c r="C5" s="236" t="str">
        <f>'Anexo II'!H18</f>
        <v>Conteúdo(s) disciplinar(es)</v>
      </c>
      <c r="D5" s="236"/>
      <c r="E5" s="236"/>
      <c r="F5" s="236"/>
      <c r="G5" s="236"/>
      <c r="H5" s="236"/>
      <c r="I5" s="236"/>
      <c r="J5" s="237">
        <f>'Anexo II'!O18</f>
        <v>0.4</v>
      </c>
      <c r="K5" s="237"/>
      <c r="L5" s="224" t="s">
        <v>72</v>
      </c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144"/>
    </row>
    <row r="6" spans="3:40" ht="17.45" customHeight="1" x14ac:dyDescent="0.25">
      <c r="C6" s="229"/>
      <c r="D6" s="229"/>
      <c r="E6" s="229"/>
      <c r="F6" s="229"/>
      <c r="G6" s="229"/>
      <c r="H6" s="229"/>
      <c r="I6" s="229"/>
      <c r="J6" s="230"/>
      <c r="K6" s="230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144"/>
    </row>
    <row r="7" spans="3:40" ht="17.45" customHeight="1" x14ac:dyDescent="0.25">
      <c r="C7" s="229"/>
      <c r="D7" s="229"/>
      <c r="E7" s="229"/>
      <c r="F7" s="229"/>
      <c r="G7" s="229"/>
      <c r="H7" s="229"/>
      <c r="I7" s="229"/>
      <c r="J7" s="230"/>
      <c r="K7" s="230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144"/>
    </row>
    <row r="8" spans="3:40" ht="17.45" customHeight="1" x14ac:dyDescent="0.25">
      <c r="C8" s="229"/>
      <c r="D8" s="229"/>
      <c r="E8" s="229"/>
      <c r="F8" s="229"/>
      <c r="G8" s="229"/>
      <c r="H8" s="229"/>
      <c r="I8" s="229"/>
      <c r="J8" s="230"/>
      <c r="K8" s="230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144"/>
    </row>
    <row r="9" spans="3:40" ht="17.45" customHeight="1" x14ac:dyDescent="0.25">
      <c r="C9" s="229" t="str">
        <f>'Anexo II'!H22</f>
        <v>Conhecimentos que enquadram e agilizam a aprendizagem do(s) conteúdo(s) disciplinar(es)</v>
      </c>
      <c r="D9" s="229"/>
      <c r="E9" s="229"/>
      <c r="F9" s="229"/>
      <c r="G9" s="229"/>
      <c r="H9" s="229"/>
      <c r="I9" s="229"/>
      <c r="J9" s="230">
        <f>'Anexo II'!O22</f>
        <v>0.1</v>
      </c>
      <c r="K9" s="230"/>
      <c r="L9" s="222" t="s">
        <v>72</v>
      </c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144"/>
    </row>
    <row r="10" spans="3:40" ht="17.45" customHeight="1" x14ac:dyDescent="0.25">
      <c r="C10" s="229"/>
      <c r="D10" s="229"/>
      <c r="E10" s="229"/>
      <c r="F10" s="229"/>
      <c r="G10" s="229"/>
      <c r="H10" s="229"/>
      <c r="I10" s="229"/>
      <c r="J10" s="230"/>
      <c r="K10" s="230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144"/>
    </row>
    <row r="11" spans="3:40" ht="17.45" customHeight="1" x14ac:dyDescent="0.25">
      <c r="C11" s="229"/>
      <c r="D11" s="229"/>
      <c r="E11" s="229"/>
      <c r="F11" s="229"/>
      <c r="G11" s="229"/>
      <c r="H11" s="229"/>
      <c r="I11" s="229"/>
      <c r="J11" s="230"/>
      <c r="K11" s="230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144"/>
    </row>
    <row r="12" spans="3:40" ht="17.45" customHeight="1" x14ac:dyDescent="0.25">
      <c r="C12" s="229"/>
      <c r="D12" s="229"/>
      <c r="E12" s="229"/>
      <c r="F12" s="229"/>
      <c r="G12" s="229"/>
      <c r="H12" s="229"/>
      <c r="I12" s="229"/>
      <c r="J12" s="230"/>
      <c r="K12" s="230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144"/>
    </row>
    <row r="13" spans="3:40" ht="17.45" customHeight="1" x14ac:dyDescent="0.25">
      <c r="C13" s="229" t="str">
        <f>'Anexo II'!H26</f>
        <v>Aspetos didáticos</v>
      </c>
      <c r="D13" s="229"/>
      <c r="E13" s="229"/>
      <c r="F13" s="229"/>
      <c r="G13" s="229"/>
      <c r="H13" s="229"/>
      <c r="I13" s="229"/>
      <c r="J13" s="230">
        <f>'Anexo II'!O26</f>
        <v>0.4</v>
      </c>
      <c r="K13" s="230"/>
      <c r="L13" s="222" t="s">
        <v>72</v>
      </c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144"/>
    </row>
    <row r="14" spans="3:40" ht="17.45" customHeight="1" x14ac:dyDescent="0.25">
      <c r="C14" s="229"/>
      <c r="D14" s="229"/>
      <c r="E14" s="229"/>
      <c r="F14" s="229"/>
      <c r="G14" s="229"/>
      <c r="H14" s="229"/>
      <c r="I14" s="229"/>
      <c r="J14" s="230"/>
      <c r="K14" s="230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144"/>
    </row>
    <row r="15" spans="3:40" ht="17.45" customHeight="1" x14ac:dyDescent="0.25">
      <c r="C15" s="229"/>
      <c r="D15" s="229"/>
      <c r="E15" s="229"/>
      <c r="F15" s="229"/>
      <c r="G15" s="229"/>
      <c r="H15" s="229"/>
      <c r="I15" s="229"/>
      <c r="J15" s="230"/>
      <c r="K15" s="230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144"/>
    </row>
    <row r="16" spans="3:40" ht="17.45" customHeight="1" x14ac:dyDescent="0.25">
      <c r="C16" s="229"/>
      <c r="D16" s="229"/>
      <c r="E16" s="229"/>
      <c r="F16" s="229"/>
      <c r="G16" s="229"/>
      <c r="H16" s="229"/>
      <c r="I16" s="229"/>
      <c r="J16" s="230"/>
      <c r="K16" s="230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144"/>
    </row>
    <row r="17" spans="3:35" ht="17.45" customHeight="1" x14ac:dyDescent="0.25">
      <c r="C17" s="231" t="str">
        <f>'Anexo II'!H30</f>
        <v>Aspetos relacionais</v>
      </c>
      <c r="D17" s="231"/>
      <c r="E17" s="231"/>
      <c r="F17" s="231"/>
      <c r="G17" s="231"/>
      <c r="H17" s="231"/>
      <c r="I17" s="231"/>
      <c r="J17" s="233">
        <f>'Anexo II'!O30</f>
        <v>0.1</v>
      </c>
      <c r="K17" s="233"/>
      <c r="L17" s="222" t="s">
        <v>72</v>
      </c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144"/>
    </row>
    <row r="18" spans="3:35" ht="17.45" customHeight="1" x14ac:dyDescent="0.25">
      <c r="C18" s="231"/>
      <c r="D18" s="231"/>
      <c r="E18" s="231"/>
      <c r="F18" s="231"/>
      <c r="G18" s="231"/>
      <c r="H18" s="231"/>
      <c r="I18" s="231"/>
      <c r="J18" s="233"/>
      <c r="K18" s="233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144"/>
    </row>
    <row r="19" spans="3:35" ht="17.45" customHeight="1" x14ac:dyDescent="0.25">
      <c r="C19" s="231"/>
      <c r="D19" s="231"/>
      <c r="E19" s="231"/>
      <c r="F19" s="231"/>
      <c r="G19" s="231"/>
      <c r="H19" s="231"/>
      <c r="I19" s="231"/>
      <c r="J19" s="233"/>
      <c r="K19" s="233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144"/>
    </row>
    <row r="20" spans="3:35" ht="17.45" customHeight="1" thickBot="1" x14ac:dyDescent="0.3">
      <c r="C20" s="232"/>
      <c r="D20" s="232"/>
      <c r="E20" s="232"/>
      <c r="F20" s="232"/>
      <c r="G20" s="232"/>
      <c r="H20" s="232"/>
      <c r="I20" s="232"/>
      <c r="J20" s="234"/>
      <c r="K20" s="234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144"/>
    </row>
  </sheetData>
  <sheetProtection password="9195" sheet="1" objects="1" scenarios="1"/>
  <protectedRanges>
    <protectedRange sqref="L5:AH20" name="Intervalo1"/>
  </protectedRanges>
  <mergeCells count="15">
    <mergeCell ref="C13:I16"/>
    <mergeCell ref="J13:K16"/>
    <mergeCell ref="C17:I20"/>
    <mergeCell ref="J17:K20"/>
    <mergeCell ref="C4:K4"/>
    <mergeCell ref="C5:I8"/>
    <mergeCell ref="J5:K8"/>
    <mergeCell ref="C9:I12"/>
    <mergeCell ref="J9:K12"/>
    <mergeCell ref="L17:AH20"/>
    <mergeCell ref="L13:AH16"/>
    <mergeCell ref="L9:AH12"/>
    <mergeCell ref="L5:AH8"/>
    <mergeCell ref="AJ2:AN2"/>
    <mergeCell ref="L4:AH4"/>
  </mergeCells>
  <hyperlinks>
    <hyperlink ref="AJ2:AN2" location="'Anexo II'!A1" display="Anexo I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Anexo II</vt:lpstr>
      <vt:lpstr>Descrição</vt:lpstr>
      <vt:lpstr>'Anexo II'!Área_de_Impressão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Graça Pombo</cp:lastModifiedBy>
  <cp:lastPrinted>2014-02-12T00:00:47Z</cp:lastPrinted>
  <dcterms:created xsi:type="dcterms:W3CDTF">2013-02-20T22:42:28Z</dcterms:created>
  <dcterms:modified xsi:type="dcterms:W3CDTF">2020-01-23T18:51:48Z</dcterms:modified>
</cp:coreProperties>
</file>